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975" windowWidth="9720" windowHeight="7320" tabRatio="801" firstSheet="1" activeTab="1"/>
  </bookViews>
  <sheets>
    <sheet name="Gain|Losses" sheetId="1" state="hidden" r:id="rId1"/>
    <sheet name="Balance sheet" sheetId="2" r:id="rId2"/>
    <sheet name="Income statement" sheetId="3" r:id="rId3"/>
    <sheet name="Changes in equity" sheetId="4" r:id="rId4"/>
    <sheet name="Cash flow" sheetId="5" r:id="rId5"/>
  </sheets>
  <externalReferences>
    <externalReference r:id="rId8"/>
  </externalReferences>
  <definedNames>
    <definedName name="_xlnm.Print_Area" localSheetId="1">'Balance sheet'!$A$1:$F$58</definedName>
    <definedName name="_xlnm.Print_Area" localSheetId="4">'Cash flow'!$A$1:$E$36</definedName>
    <definedName name="_xlnm.Print_Area" localSheetId="2">'Income statement'!$A$1:$I$50</definedName>
    <definedName name="_xlnm.Print_Titles" localSheetId="1">'Balance sheet'!$1:$4</definedName>
    <definedName name="_xlnm.Print_Titles" localSheetId="4">'Cash flow'!$1:$4</definedName>
    <definedName name="_xlnm.Print_Titles" localSheetId="3">'Changes in equity'!$1:$4</definedName>
    <definedName name="_xlnm.Print_Titles" localSheetId="2">'Income statement'!$1:$5</definedName>
    <definedName name="Z_3E7F3277_F3BD_11D6_B5C0_000476E6D1FC_.wvu.Rows" localSheetId="1" hidden="1">'Balance sheet'!#REF!,'Balance sheet'!#REF!,'Balance sheet'!#REF!</definedName>
    <definedName name="Z_3E7F3277_F3BD_11D6_B5C0_000476E6D1FC_.wvu.Rows" localSheetId="3" hidden="1">'Changes in equity'!$18:$18,'Changes in equity'!$11:$29</definedName>
    <definedName name="Z_3E7F3277_F3BD_11D6_B5C0_000476E6D1FC_.wvu.Rows" localSheetId="2" hidden="1">'Income statement'!$61:$66</definedName>
  </definedNames>
  <calcPr fullCalcOnLoad="1"/>
</workbook>
</file>

<file path=xl/sharedStrings.xml><?xml version="1.0" encoding="utf-8"?>
<sst xmlns="http://schemas.openxmlformats.org/spreadsheetml/2006/main" count="135" uniqueCount="101">
  <si>
    <t>Lingkaran Trans Kota Holdings Berhad</t>
  </si>
  <si>
    <t>(Incorporated in Malaysia)</t>
  </si>
  <si>
    <t>6 months</t>
  </si>
  <si>
    <t>Cumulative</t>
  </si>
  <si>
    <t>to date</t>
  </si>
  <si>
    <t>(RM'000)</t>
  </si>
  <si>
    <t>Revenue</t>
  </si>
  <si>
    <t>Taxation</t>
  </si>
  <si>
    <t>Condensed Consolidated Income Statements</t>
  </si>
  <si>
    <t>As at</t>
  </si>
  <si>
    <t>Inventories</t>
  </si>
  <si>
    <t>Reserves</t>
  </si>
  <si>
    <t>Capital</t>
  </si>
  <si>
    <t>Retained</t>
  </si>
  <si>
    <t>Profit</t>
  </si>
  <si>
    <t>Total</t>
  </si>
  <si>
    <t>Condensed Consolidated Statement of Recognised Gains and Losses</t>
  </si>
  <si>
    <t>Surplus / (deficit) on revaluation</t>
  </si>
  <si>
    <t>Others</t>
  </si>
  <si>
    <t>Net gains (losses) not recognised in the income statement</t>
  </si>
  <si>
    <t>Net Profit (Cumulative)</t>
  </si>
  <si>
    <t>Total recognised gains and losses</t>
  </si>
  <si>
    <t>Profit before taxation</t>
  </si>
  <si>
    <t>Share</t>
  </si>
  <si>
    <t>Premium</t>
  </si>
  <si>
    <t>Non-</t>
  </si>
  <si>
    <t>distributable</t>
  </si>
  <si>
    <t>Distributable</t>
  </si>
  <si>
    <t>Other investments</t>
  </si>
  <si>
    <t>Net profit for the period</t>
  </si>
  <si>
    <t>Other operating income</t>
  </si>
  <si>
    <t>Profit from operations</t>
  </si>
  <si>
    <t>Current assets</t>
  </si>
  <si>
    <t>Current liabilities</t>
  </si>
  <si>
    <t>Short term borrowings</t>
  </si>
  <si>
    <t>Net current assets</t>
  </si>
  <si>
    <t>Share capital</t>
  </si>
  <si>
    <t>Long term liabilities</t>
  </si>
  <si>
    <t>Deferred taxation</t>
  </si>
  <si>
    <t>Deferred income</t>
  </si>
  <si>
    <t>Joint venture companies</t>
  </si>
  <si>
    <t>Associated company</t>
  </si>
  <si>
    <t>Sundry receivables and prepayments</t>
  </si>
  <si>
    <t>Deposits with licensed financial institutions</t>
  </si>
  <si>
    <t>Cash and bank balances</t>
  </si>
  <si>
    <t>Trade payables</t>
  </si>
  <si>
    <t>Sundry payables</t>
  </si>
  <si>
    <t>Amount due to a joint venture company</t>
  </si>
  <si>
    <t>Share premium</t>
  </si>
  <si>
    <t>Retained profit</t>
  </si>
  <si>
    <t>RM'000</t>
  </si>
  <si>
    <t>Condensed Consolidated Statement of Changes in Equity</t>
  </si>
  <si>
    <t>Retained profit b/f</t>
  </si>
  <si>
    <t>Profit attributable to shareholders</t>
  </si>
  <si>
    <t>Dividend</t>
  </si>
  <si>
    <t>Retained profit c/f</t>
  </si>
  <si>
    <t>Last year proposed dividend</t>
  </si>
  <si>
    <t>Finance costs, net</t>
  </si>
  <si>
    <t>Expenses</t>
  </si>
  <si>
    <t>Basic earnings per share (sen)</t>
  </si>
  <si>
    <t>Diluted earnings per share (sen)</t>
  </si>
  <si>
    <t>Condensed Consolidated Balance Sheets</t>
  </si>
  <si>
    <t>Highway development expenditure</t>
  </si>
  <si>
    <t>Net cash inflow from operating activities</t>
  </si>
  <si>
    <t>Less : security deposit placed as collateral</t>
  </si>
  <si>
    <t xml:space="preserve">Cash and cash equivalents at 1 April </t>
  </si>
  <si>
    <t>Share of profits of associate company</t>
  </si>
  <si>
    <t>Heavy repair expenditure</t>
  </si>
  <si>
    <t>At 1 April 2003</t>
  </si>
  <si>
    <t>Property, plant and equipment</t>
  </si>
  <si>
    <t>Balance as per Balance Sheet</t>
  </si>
  <si>
    <t>Shareholders' funds</t>
  </si>
  <si>
    <t>Condensed Consolidated Cash Flow Statements</t>
  </si>
  <si>
    <t>Net cash outflow from investing activities</t>
  </si>
  <si>
    <t xml:space="preserve"> </t>
  </si>
  <si>
    <t>31 March 2004</t>
  </si>
  <si>
    <t>Share of profit in an associated company</t>
  </si>
  <si>
    <t>Exercise of Employees' Share Option Scheme</t>
  </si>
  <si>
    <t>At 1 April 2004</t>
  </si>
  <si>
    <t xml:space="preserve">  - Gain on disposal of investment</t>
  </si>
  <si>
    <t>Provision for land acquisition cost</t>
  </si>
  <si>
    <t>Other non-operating income</t>
  </si>
  <si>
    <t>As At 30 September 2004</t>
  </si>
  <si>
    <t>30 September 2004</t>
  </si>
  <si>
    <t>For The Period Ended 30 September 2004</t>
  </si>
  <si>
    <t>6 months ended 30 September 2004</t>
  </si>
  <si>
    <t>At 30 September 2004</t>
  </si>
  <si>
    <t>6 months ended 30 September 2003</t>
  </si>
  <si>
    <t>At 30 September 2003</t>
  </si>
  <si>
    <t>30 September 2003</t>
  </si>
  <si>
    <t>Net cash outflow from financing activities</t>
  </si>
  <si>
    <t>Net decrease in cash and cash equivalents</t>
  </si>
  <si>
    <t>Cash and cash equivalents at 30 September</t>
  </si>
  <si>
    <t>Amount due from a joint venture company</t>
  </si>
  <si>
    <t xml:space="preserve">Cash and cash equivalents at 30 September </t>
  </si>
  <si>
    <t>6 months ended</t>
  </si>
  <si>
    <t>Current Quarter</t>
  </si>
  <si>
    <t>Year-To-Date</t>
  </si>
  <si>
    <t>Write-off and provision arising from termination</t>
  </si>
  <si>
    <t xml:space="preserve"> of FASTRAK</t>
  </si>
  <si>
    <t>Share of profits/(losses) of joint venture co.</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</si>
</sst>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_(* #,##0.0_);_(* \(#,##0.0\);_(* &quot;-&quot;_);_(@_)"/>
    <numFmt numFmtId="172" formatCode="_(* #,##0.00_);_(* \(#,##0.00\);_(* &quot;-&quot;_);_(@_)"/>
    <numFmt numFmtId="173" formatCode="0.00_);\(0.00\)"/>
    <numFmt numFmtId="174" formatCode="0.0%"/>
    <numFmt numFmtId="175" formatCode="0_);\(0\)"/>
    <numFmt numFmtId="176" formatCode="_(* #,##0_);_(* \(#,##0\);_(* &quot;-&quot;??_);_(@_)"/>
    <numFmt numFmtId="177" formatCode="0.000%"/>
    <numFmt numFmtId="178" formatCode="#,##0.0000_);[Red]\(#,##0.0000\)"/>
    <numFmt numFmtId="179" formatCode="#,##0.000_);[Red]\(#,##0.000\)"/>
    <numFmt numFmtId="180" formatCode="0.00_)"/>
    <numFmt numFmtId="181" formatCode="d/mm/yy"/>
    <numFmt numFmtId="182" formatCode="_(* #,##0.0_);_(* \(#,##0.0\);_(* &quot;-&quot;?_);_(@_)"/>
    <numFmt numFmtId="183" formatCode="_(* #,##0.00_);_(* \(#,##0.00\);_(*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_);\(0.0\)"/>
    <numFmt numFmtId="190" formatCode="_(* #,##0.000_);_(* \(#,##0.000\);_(* &quot;-&quot;_);_(@_)"/>
    <numFmt numFmtId="191" formatCode="_(* #,##0.0000_);_(* \(#,##0.0000\);_(* &quot;-&quot;_);_(@_)"/>
    <numFmt numFmtId="192" formatCode="#,##0.0"/>
    <numFmt numFmtId="193" formatCode="#,##0.0_);\(#,##0.0\)"/>
    <numFmt numFmtId="194" formatCode="mm/dd/yy"/>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 #,##0.0_-;_-* &quot;-&quot;??_-;_-@_-"/>
    <numFmt numFmtId="210" formatCode="_-* #,##0_-;\-* #,##0_-;_-* &quot;-&quot;??_-;_-@_-"/>
    <numFmt numFmtId="211" formatCode="#,##0.00_ ;[Red]\-#,##0.00\ "/>
    <numFmt numFmtId="212" formatCode="#,##0.0_ ;[Red]\-#,##0.0\ "/>
    <numFmt numFmtId="213" formatCode="#,##0_ ;[Red]\-#,##0\ "/>
    <numFmt numFmtId="214" formatCode="#,##0.00_ ;\-#,##0.00\ "/>
    <numFmt numFmtId="215" formatCode="#,##0.0_ ;\-#,##0.0\ "/>
    <numFmt numFmtId="216" formatCode="#,##0_ ;\-#,##0\ "/>
    <numFmt numFmtId="217" formatCode="0.00_);[Red]\(0.00\)"/>
    <numFmt numFmtId="218" formatCode="_-* #,##0.0_-;\-* #,##0.0_-;_-* &quot;-&quot;?_-;_-@_-"/>
    <numFmt numFmtId="219" formatCode="m/d"/>
    <numFmt numFmtId="220" formatCode="_(* #,##0.0000_);_(* \(#,##0.0000\);_(* &quot;-&quot;????_);_(@_)"/>
    <numFmt numFmtId="221" formatCode="#,##0.0000_);\(#,##0.0000\)"/>
    <numFmt numFmtId="222" formatCode="0.00%;[Red]\(0.00%\)"/>
    <numFmt numFmtId="223" formatCode="0.0%;[Red]\(0.0%\)"/>
    <numFmt numFmtId="224" formatCode="0%;[Red]\(0%\)"/>
  </numFmts>
  <fonts count="13">
    <font>
      <sz val="10"/>
      <name val="Arial"/>
      <family val="0"/>
    </font>
    <font>
      <b/>
      <sz val="10"/>
      <name val="Arial"/>
      <family val="2"/>
    </font>
    <font>
      <u val="single"/>
      <sz val="7.5"/>
      <color indexed="36"/>
      <name val="Arial"/>
      <family val="0"/>
    </font>
    <font>
      <u val="single"/>
      <sz val="8.4"/>
      <color indexed="12"/>
      <name val="Arial"/>
      <family val="0"/>
    </font>
    <font>
      <b/>
      <i/>
      <sz val="16"/>
      <name val="Helv"/>
      <family val="0"/>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i/>
      <sz val="11"/>
      <name val="Times New Roman"/>
      <family val="1"/>
    </font>
    <font>
      <b/>
      <u val="single"/>
      <sz val="11"/>
      <name val="Times New Roman"/>
      <family val="1"/>
    </font>
    <font>
      <b/>
      <sz val="13"/>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lignment/>
      <protection locked="0"/>
    </xf>
    <xf numFmtId="179" fontId="0" fillId="0" borderId="0">
      <alignment/>
      <protection locked="0"/>
    </xf>
    <xf numFmtId="0" fontId="2" fillId="0" borderId="0" applyNumberFormat="0" applyFill="0" applyBorder="0" applyAlignment="0" applyProtection="0"/>
    <xf numFmtId="177" fontId="0" fillId="0" borderId="0">
      <alignment/>
      <protection locked="0"/>
    </xf>
    <xf numFmtId="177" fontId="0" fillId="0" borderId="0">
      <alignment/>
      <protection locked="0"/>
    </xf>
    <xf numFmtId="0" fontId="3" fillId="0" borderId="0" applyNumberFormat="0" applyFill="0" applyBorder="0" applyAlignment="0" applyProtection="0"/>
    <xf numFmtId="180" fontId="4" fillId="0" borderId="0">
      <alignment/>
      <protection/>
    </xf>
    <xf numFmtId="9" fontId="0" fillId="0" borderId="0" applyFont="0" applyFill="0" applyBorder="0" applyAlignment="0" applyProtection="0"/>
    <xf numFmtId="177" fontId="0" fillId="0" borderId="1">
      <alignment/>
      <protection locked="0"/>
    </xf>
  </cellStyleXfs>
  <cellXfs count="94">
    <xf numFmtId="0" fontId="0" fillId="0" borderId="0" xfId="0" applyAlignment="1">
      <alignment/>
    </xf>
    <xf numFmtId="0" fontId="1" fillId="0" borderId="0" xfId="0" applyFont="1" applyAlignment="1">
      <alignment/>
    </xf>
    <xf numFmtId="41" fontId="0" fillId="0" borderId="0" xfId="0" applyNumberFormat="1" applyAlignment="1">
      <alignment/>
    </xf>
    <xf numFmtId="41" fontId="0" fillId="0" borderId="0" xfId="0" applyNumberFormat="1" applyAlignment="1">
      <alignment horizontal="right"/>
    </xf>
    <xf numFmtId="0" fontId="0" fillId="0" borderId="0" xfId="0" applyNumberFormat="1" applyAlignment="1">
      <alignment horizontal="right"/>
    </xf>
    <xf numFmtId="41" fontId="0" fillId="0" borderId="1" xfId="0" applyNumberFormat="1" applyBorder="1" applyAlignment="1">
      <alignment horizontal="right"/>
    </xf>
    <xf numFmtId="41" fontId="0" fillId="0" borderId="2" xfId="0" applyNumberFormat="1" applyBorder="1" applyAlignment="1">
      <alignment horizontal="right"/>
    </xf>
    <xf numFmtId="41" fontId="0" fillId="0" borderId="0" xfId="0" applyNumberFormat="1" applyBorder="1" applyAlignment="1">
      <alignment/>
    </xf>
    <xf numFmtId="0" fontId="0" fillId="0" borderId="0" xfId="0" applyNumberFormat="1" applyBorder="1" applyAlignment="1">
      <alignment horizontal="right"/>
    </xf>
    <xf numFmtId="41" fontId="0" fillId="0" borderId="0" xfId="0" applyNumberFormat="1" applyBorder="1" applyAlignment="1">
      <alignment horizontal="right"/>
    </xf>
    <xf numFmtId="0" fontId="5" fillId="0" borderId="0" xfId="0" applyFont="1" applyAlignment="1">
      <alignment/>
    </xf>
    <xf numFmtId="0" fontId="6" fillId="0" borderId="0" xfId="0" applyFont="1" applyAlignment="1">
      <alignment/>
    </xf>
    <xf numFmtId="41" fontId="6" fillId="0" borderId="0" xfId="0" applyNumberFormat="1" applyFont="1" applyAlignment="1">
      <alignment/>
    </xf>
    <xf numFmtId="41" fontId="6" fillId="0" borderId="0" xfId="0" applyNumberFormat="1" applyFont="1" applyBorder="1" applyAlignment="1">
      <alignment/>
    </xf>
    <xf numFmtId="0" fontId="6" fillId="0" borderId="0" xfId="0" applyNumberFormat="1" applyFont="1" applyAlignment="1">
      <alignment horizontal="right"/>
    </xf>
    <xf numFmtId="41" fontId="6" fillId="0" borderId="0" xfId="0" applyNumberFormat="1" applyFont="1" applyAlignment="1">
      <alignment horizontal="right"/>
    </xf>
    <xf numFmtId="41" fontId="6" fillId="0" borderId="2" xfId="0" applyNumberFormat="1" applyFont="1" applyBorder="1" applyAlignment="1">
      <alignment/>
    </xf>
    <xf numFmtId="0" fontId="9" fillId="0" borderId="0" xfId="0" applyFont="1" applyAlignment="1">
      <alignment/>
    </xf>
    <xf numFmtId="41" fontId="9" fillId="0" borderId="0" xfId="0" applyNumberFormat="1" applyFont="1" applyAlignment="1">
      <alignment/>
    </xf>
    <xf numFmtId="41" fontId="9" fillId="0" borderId="0" xfId="0" applyNumberFormat="1" applyFont="1" applyBorder="1" applyAlignment="1">
      <alignment/>
    </xf>
    <xf numFmtId="0" fontId="9" fillId="0" borderId="0" xfId="0" applyNumberFormat="1" applyFont="1" applyAlignment="1">
      <alignment horizontal="right"/>
    </xf>
    <xf numFmtId="0" fontId="9" fillId="0" borderId="0" xfId="0" applyNumberFormat="1" applyFont="1" applyBorder="1" applyAlignment="1">
      <alignment horizontal="right"/>
    </xf>
    <xf numFmtId="41" fontId="9" fillId="0" borderId="0" xfId="0" applyNumberFormat="1" applyFont="1" applyAlignment="1">
      <alignment horizontal="right"/>
    </xf>
    <xf numFmtId="41" fontId="9" fillId="0" borderId="0" xfId="0" applyNumberFormat="1" applyFont="1" applyBorder="1" applyAlignment="1">
      <alignment horizontal="right"/>
    </xf>
    <xf numFmtId="41" fontId="8" fillId="0" borderId="1" xfId="0" applyNumberFormat="1" applyFont="1" applyBorder="1" applyAlignment="1">
      <alignment horizontal="right"/>
    </xf>
    <xf numFmtId="0" fontId="11" fillId="0" borderId="0" xfId="0" applyFont="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6" fillId="0" borderId="2" xfId="0" applyNumberFormat="1" applyFont="1" applyBorder="1" applyAlignment="1">
      <alignment horizontal="right"/>
    </xf>
    <xf numFmtId="41" fontId="9" fillId="0" borderId="2" xfId="0" applyNumberFormat="1" applyFont="1" applyBorder="1" applyAlignment="1">
      <alignment horizontal="right"/>
    </xf>
    <xf numFmtId="41" fontId="9" fillId="0" borderId="0" xfId="0" applyNumberFormat="1" applyFont="1" applyBorder="1" applyAlignment="1" quotePrefix="1">
      <alignment horizontal="right"/>
    </xf>
    <xf numFmtId="0" fontId="9" fillId="0" borderId="0" xfId="0" applyFont="1" applyBorder="1" applyAlignment="1">
      <alignment/>
    </xf>
    <xf numFmtId="0" fontId="6" fillId="0" borderId="0" xfId="0" applyFont="1" applyFill="1" applyAlignment="1">
      <alignment/>
    </xf>
    <xf numFmtId="41" fontId="6" fillId="0" borderId="0" xfId="0" applyNumberFormat="1" applyFont="1" applyFill="1" applyBorder="1" applyAlignment="1">
      <alignment horizontal="right"/>
    </xf>
    <xf numFmtId="0" fontId="6" fillId="0" borderId="2" xfId="0" applyFont="1" applyFill="1" applyBorder="1" applyAlignment="1">
      <alignment/>
    </xf>
    <xf numFmtId="0" fontId="12" fillId="0" borderId="0" xfId="0" applyFont="1" applyAlignment="1">
      <alignment/>
    </xf>
    <xf numFmtId="176" fontId="9" fillId="0" borderId="0" xfId="15" applyNumberFormat="1" applyFont="1" applyAlignment="1">
      <alignment/>
    </xf>
    <xf numFmtId="0" fontId="9" fillId="0" borderId="0" xfId="0" applyFont="1" applyAlignment="1" quotePrefix="1">
      <alignment horizontal="left"/>
    </xf>
    <xf numFmtId="41" fontId="6" fillId="0" borderId="0" xfId="0" applyNumberFormat="1" applyFont="1" applyFill="1" applyAlignment="1">
      <alignment/>
    </xf>
    <xf numFmtId="41" fontId="6" fillId="0" borderId="0" xfId="0" applyNumberFormat="1" applyFont="1" applyFill="1" applyBorder="1" applyAlignment="1">
      <alignment/>
    </xf>
    <xf numFmtId="176" fontId="8" fillId="0" borderId="1" xfId="0" applyNumberFormat="1" applyFont="1" applyBorder="1" applyAlignment="1">
      <alignment/>
    </xf>
    <xf numFmtId="41" fontId="9" fillId="0" borderId="0" xfId="0" applyNumberFormat="1" applyFont="1" applyFill="1" applyAlignment="1">
      <alignment horizontal="right"/>
    </xf>
    <xf numFmtId="41" fontId="6" fillId="0" borderId="0" xfId="0" applyNumberFormat="1" applyFont="1" applyFill="1" applyAlignment="1">
      <alignment horizontal="right"/>
    </xf>
    <xf numFmtId="41" fontId="8" fillId="0" borderId="1" xfId="0" applyNumberFormat="1" applyFont="1" applyFill="1" applyBorder="1" applyAlignment="1">
      <alignment horizontal="right"/>
    </xf>
    <xf numFmtId="176" fontId="9" fillId="0" borderId="0" xfId="15" applyNumberFormat="1" applyFont="1" applyFill="1" applyAlignment="1">
      <alignment/>
    </xf>
    <xf numFmtId="176" fontId="9" fillId="0" borderId="2" xfId="15" applyNumberFormat="1" applyFont="1" applyFill="1" applyBorder="1" applyAlignment="1">
      <alignment/>
    </xf>
    <xf numFmtId="176" fontId="8" fillId="0" borderId="1" xfId="0" applyNumberFormat="1" applyFont="1" applyFill="1" applyBorder="1" applyAlignment="1">
      <alignment/>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NumberFormat="1" applyFont="1" applyFill="1" applyBorder="1" applyAlignment="1">
      <alignment horizontal="right"/>
    </xf>
    <xf numFmtId="0" fontId="9" fillId="0" borderId="0" xfId="0" applyFont="1" applyFill="1" applyAlignment="1">
      <alignment/>
    </xf>
    <xf numFmtId="41" fontId="9" fillId="0" borderId="0" xfId="0" applyNumberFormat="1" applyFont="1" applyFill="1" applyBorder="1" applyAlignment="1">
      <alignment horizontal="right"/>
    </xf>
    <xf numFmtId="41" fontId="6" fillId="0" borderId="2" xfId="0" applyNumberFormat="1" applyFont="1" applyFill="1" applyBorder="1" applyAlignment="1">
      <alignment/>
    </xf>
    <xf numFmtId="41" fontId="9" fillId="0" borderId="0" xfId="0" applyNumberFormat="1" applyFont="1" applyFill="1" applyAlignment="1">
      <alignment/>
    </xf>
    <xf numFmtId="41" fontId="9" fillId="0" borderId="0" xfId="0" applyNumberFormat="1" applyFont="1" applyFill="1" applyBorder="1" applyAlignment="1">
      <alignment/>
    </xf>
    <xf numFmtId="9" fontId="6" fillId="0" borderId="0" xfId="26" applyFont="1" applyFill="1" applyAlignment="1">
      <alignment/>
    </xf>
    <xf numFmtId="0" fontId="7" fillId="0" borderId="0" xfId="0" applyNumberFormat="1" applyFont="1" applyFill="1" applyBorder="1" applyAlignment="1">
      <alignment horizontal="right"/>
    </xf>
    <xf numFmtId="9" fontId="7" fillId="0" borderId="2" xfId="26" applyFont="1" applyFill="1" applyBorder="1" applyAlignment="1">
      <alignment horizontal="right"/>
    </xf>
    <xf numFmtId="41" fontId="8" fillId="0" borderId="1" xfId="0" applyNumberFormat="1" applyFont="1" applyFill="1" applyBorder="1" applyAlignment="1">
      <alignment/>
    </xf>
    <xf numFmtId="41" fontId="8" fillId="0" borderId="0" xfId="0" applyNumberFormat="1" applyFont="1" applyFill="1" applyBorder="1" applyAlignment="1">
      <alignment/>
    </xf>
    <xf numFmtId="41" fontId="6" fillId="0" borderId="1" xfId="0" applyNumberFormat="1" applyFont="1" applyFill="1" applyBorder="1" applyAlignment="1">
      <alignment/>
    </xf>
    <xf numFmtId="0" fontId="12" fillId="0" borderId="0" xfId="0" applyFont="1" applyFill="1" applyAlignment="1" quotePrefix="1">
      <alignment horizontal="left"/>
    </xf>
    <xf numFmtId="0" fontId="6" fillId="0" borderId="0" xfId="0" applyFont="1" applyFill="1" applyAlignment="1">
      <alignment horizontal="right"/>
    </xf>
    <xf numFmtId="0" fontId="6" fillId="0" borderId="0" xfId="0" applyNumberFormat="1" applyFont="1" applyFill="1" applyAlignment="1">
      <alignment horizontal="right"/>
    </xf>
    <xf numFmtId="49" fontId="6" fillId="0" borderId="0" xfId="0" applyNumberFormat="1" applyFont="1" applyFill="1" applyBorder="1" applyAlignment="1">
      <alignment horizontal="right"/>
    </xf>
    <xf numFmtId="0" fontId="7" fillId="0" borderId="0" xfId="0" applyFont="1" applyFill="1" applyAlignment="1">
      <alignment/>
    </xf>
    <xf numFmtId="0" fontId="10" fillId="0" borderId="0" xfId="0" applyFont="1" applyFill="1" applyAlignment="1">
      <alignment/>
    </xf>
    <xf numFmtId="176" fontId="9" fillId="0" borderId="0" xfId="0" applyNumberFormat="1" applyFont="1" applyFill="1" applyAlignment="1">
      <alignment/>
    </xf>
    <xf numFmtId="0" fontId="9" fillId="0" borderId="0" xfId="0" applyFont="1" applyFill="1" applyAlignment="1" quotePrefix="1">
      <alignment horizontal="left"/>
    </xf>
    <xf numFmtId="176" fontId="9" fillId="0" borderId="3" xfId="0" applyNumberFormat="1" applyFont="1" applyFill="1" applyBorder="1" applyAlignment="1">
      <alignment horizontal="right"/>
    </xf>
    <xf numFmtId="176" fontId="6" fillId="0" borderId="0" xfId="15" applyNumberFormat="1" applyFont="1" applyFill="1" applyAlignment="1">
      <alignment/>
    </xf>
    <xf numFmtId="176" fontId="9" fillId="0" borderId="3" xfId="15" applyNumberFormat="1" applyFont="1" applyFill="1" applyBorder="1" applyAlignment="1">
      <alignment/>
    </xf>
    <xf numFmtId="41" fontId="8" fillId="0" borderId="0" xfId="0" applyNumberFormat="1" applyFont="1" applyFill="1" applyBorder="1" applyAlignment="1">
      <alignment horizontal="right"/>
    </xf>
    <xf numFmtId="43" fontId="6" fillId="0" borderId="0" xfId="15" applyFont="1" applyFill="1" applyAlignment="1">
      <alignment/>
    </xf>
    <xf numFmtId="0" fontId="11" fillId="0" borderId="0" xfId="0" applyFont="1" applyAlignment="1" quotePrefix="1">
      <alignment horizontal="left"/>
    </xf>
    <xf numFmtId="176" fontId="6" fillId="0" borderId="0" xfId="0" applyNumberFormat="1" applyFont="1" applyFill="1" applyAlignment="1">
      <alignment/>
    </xf>
    <xf numFmtId="0" fontId="9" fillId="0" borderId="0" xfId="0" applyNumberFormat="1" applyFont="1" applyFill="1" applyAlignment="1" quotePrefix="1">
      <alignment horizontal="right"/>
    </xf>
    <xf numFmtId="49" fontId="6" fillId="0" borderId="2" xfId="0" applyNumberFormat="1" applyFont="1" applyFill="1" applyBorder="1" applyAlignment="1" quotePrefix="1">
      <alignment horizontal="right"/>
    </xf>
    <xf numFmtId="176" fontId="9" fillId="0" borderId="0" xfId="15" applyNumberFormat="1" applyFont="1" applyFill="1" applyAlignment="1" quotePrefix="1">
      <alignment horizontal="left"/>
    </xf>
    <xf numFmtId="0" fontId="9"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41" fontId="10" fillId="0" borderId="0" xfId="0" applyNumberFormat="1" applyFont="1" applyFill="1" applyBorder="1" applyAlignment="1">
      <alignment/>
    </xf>
    <xf numFmtId="41" fontId="7" fillId="0" borderId="0" xfId="0" applyNumberFormat="1" applyFont="1" applyFill="1" applyBorder="1" applyAlignment="1">
      <alignment/>
    </xf>
    <xf numFmtId="43" fontId="9" fillId="0" borderId="4" xfId="0" applyNumberFormat="1" applyFont="1" applyFill="1" applyBorder="1" applyAlignment="1">
      <alignment/>
    </xf>
    <xf numFmtId="43" fontId="9" fillId="0" borderId="0" xfId="0" applyNumberFormat="1" applyFont="1" applyFill="1" applyBorder="1" applyAlignment="1">
      <alignment/>
    </xf>
    <xf numFmtId="43" fontId="6" fillId="0" borderId="0" xfId="0" applyNumberFormat="1" applyFont="1" applyFill="1" applyBorder="1" applyAlignment="1">
      <alignment/>
    </xf>
    <xf numFmtId="43" fontId="9" fillId="0" borderId="4" xfId="0" applyNumberFormat="1" applyFont="1" applyFill="1" applyBorder="1" applyAlignment="1">
      <alignment horizontal="right"/>
    </xf>
    <xf numFmtId="0" fontId="9" fillId="0" borderId="0" xfId="0" applyNumberFormat="1" applyFont="1" applyAlignment="1" quotePrefix="1">
      <alignment horizontal="right"/>
    </xf>
    <xf numFmtId="49" fontId="9" fillId="0" borderId="0" xfId="0" applyNumberFormat="1" applyFont="1" applyFill="1" applyAlignment="1" quotePrefix="1">
      <alignment horizontal="right"/>
    </xf>
    <xf numFmtId="49" fontId="9" fillId="0" borderId="0" xfId="0" applyNumberFormat="1" applyFont="1" applyAlignment="1" quotePrefix="1">
      <alignment horizontal="right"/>
    </xf>
    <xf numFmtId="0" fontId="9" fillId="0" borderId="0" xfId="0" applyNumberFormat="1" applyFont="1" applyFill="1" applyAlignment="1">
      <alignment horizontal="center"/>
    </xf>
    <xf numFmtId="17" fontId="9" fillId="0" borderId="0" xfId="0" applyNumberFormat="1" applyFont="1" applyFill="1" applyAlignment="1" quotePrefix="1">
      <alignment horizontal="center"/>
    </xf>
    <xf numFmtId="17" fontId="9" fillId="0" borderId="0" xfId="0" applyNumberFormat="1" applyFont="1" applyFill="1" applyAlignment="1">
      <alignment horizontal="center"/>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9525</xdr:rowOff>
    </xdr:from>
    <xdr:to>
      <xdr:col>5</xdr:col>
      <xdr:colOff>0</xdr:colOff>
      <xdr:row>23</xdr:row>
      <xdr:rowOff>104775</xdr:rowOff>
    </xdr:to>
    <xdr:sp>
      <xdr:nvSpPr>
        <xdr:cNvPr id="1" name="TextBox 1"/>
        <xdr:cNvSpPr txBox="1">
          <a:spLocks noChangeArrowheads="1"/>
        </xdr:cNvSpPr>
      </xdr:nvSpPr>
      <xdr:spPr>
        <a:xfrm>
          <a:off x="28575" y="3429000"/>
          <a:ext cx="33909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Statements of Recognised Gains and Losses should be read in conjunction with the Annual Financial Report for the year ended 31 March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114300</xdr:rowOff>
    </xdr:from>
    <xdr:to>
      <xdr:col>6</xdr:col>
      <xdr:colOff>0</xdr:colOff>
      <xdr:row>58</xdr:row>
      <xdr:rowOff>76200</xdr:rowOff>
    </xdr:to>
    <xdr:sp>
      <xdr:nvSpPr>
        <xdr:cNvPr id="1" name="TextBox 1"/>
        <xdr:cNvSpPr txBox="1">
          <a:spLocks noChangeArrowheads="1"/>
        </xdr:cNvSpPr>
      </xdr:nvSpPr>
      <xdr:spPr>
        <a:xfrm>
          <a:off x="19050" y="9934575"/>
          <a:ext cx="5067300" cy="609600"/>
        </a:xfrm>
        <a:prstGeom prst="rect">
          <a:avLst/>
        </a:prstGeom>
        <a:solidFill>
          <a:srgbClr val="FFFFFF"/>
        </a:solidFill>
        <a:ln w="9525" cmpd="sng">
          <a:noFill/>
        </a:ln>
      </xdr:spPr>
      <xdr:txBody>
        <a:bodyPr vertOverflow="clip" wrap="square"/>
        <a:p>
          <a:pPr algn="l">
            <a:defRPr/>
          </a:pPr>
          <a:r>
            <a:rPr lang="en-US" cap="none" sz="1100" b="0" i="0" u="none" baseline="0"/>
            <a:t>The annexed notes form an integral part of these financial statements. The Condensed Consolidated Balance Sheets should be read in conjunction with the audited financial statements of the Group for the year ended 31 March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9525</xdr:rowOff>
    </xdr:from>
    <xdr:to>
      <xdr:col>8</xdr:col>
      <xdr:colOff>676275</xdr:colOff>
      <xdr:row>49</xdr:row>
      <xdr:rowOff>152400</xdr:rowOff>
    </xdr:to>
    <xdr:sp>
      <xdr:nvSpPr>
        <xdr:cNvPr id="1" name="TextBox 1"/>
        <xdr:cNvSpPr txBox="1">
          <a:spLocks noChangeArrowheads="1"/>
        </xdr:cNvSpPr>
      </xdr:nvSpPr>
      <xdr:spPr>
        <a:xfrm>
          <a:off x="19050" y="7905750"/>
          <a:ext cx="6057900" cy="6286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Income Statements should be read in conjunction with the audited financial statements of the Group for the year ended 31 March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9525</xdr:rowOff>
    </xdr:from>
    <xdr:to>
      <xdr:col>8</xdr:col>
      <xdr:colOff>514350</xdr:colOff>
      <xdr:row>36</xdr:row>
      <xdr:rowOff>66675</xdr:rowOff>
    </xdr:to>
    <xdr:sp>
      <xdr:nvSpPr>
        <xdr:cNvPr id="1" name="TextBox 1"/>
        <xdr:cNvSpPr txBox="1">
          <a:spLocks noChangeArrowheads="1"/>
        </xdr:cNvSpPr>
      </xdr:nvSpPr>
      <xdr:spPr>
        <a:xfrm>
          <a:off x="19050" y="5886450"/>
          <a:ext cx="6191250" cy="7048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Statement of Changes in Equity should be read in conjunction with the audited financial statements of the Group for the year ended 31 March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76200</xdr:rowOff>
    </xdr:from>
    <xdr:to>
      <xdr:col>4</xdr:col>
      <xdr:colOff>1114425</xdr:colOff>
      <xdr:row>35</xdr:row>
      <xdr:rowOff>19050</xdr:rowOff>
    </xdr:to>
    <xdr:sp>
      <xdr:nvSpPr>
        <xdr:cNvPr id="1" name="TextBox 1"/>
        <xdr:cNvSpPr txBox="1">
          <a:spLocks noChangeArrowheads="1"/>
        </xdr:cNvSpPr>
      </xdr:nvSpPr>
      <xdr:spPr>
        <a:xfrm>
          <a:off x="0" y="5514975"/>
          <a:ext cx="5372100" cy="5905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Cash Flow Statement should be read in conjunction with the audited financial statements of the Group for the year ended 31 March 2004.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statements-Sep%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in|Losses"/>
      <sheetName val="Balance sheet"/>
      <sheetName val="Income statement2"/>
      <sheetName val="Changes in equity"/>
      <sheetName val="Cash flow (2)"/>
      <sheetName val="Cash flow (3)"/>
      <sheetName val="Additional info"/>
      <sheetName val="Key financial info"/>
      <sheetName val="Balance sheet (2)"/>
      <sheetName val="Cash flow"/>
      <sheetName val="Cash flow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workbookViewId="0" topLeftCell="A1">
      <selection activeCell="C12" sqref="C12"/>
    </sheetView>
  </sheetViews>
  <sheetFormatPr defaultColWidth="9.140625" defaultRowHeight="12.75"/>
  <cols>
    <col min="1" max="1" width="2.140625" style="0" customWidth="1"/>
    <col min="2" max="2" width="32.00390625" style="0" customWidth="1"/>
    <col min="3" max="3" width="8.00390625" style="2" customWidth="1"/>
    <col min="4" max="4" width="1.1484375" style="7" customWidth="1"/>
    <col min="5" max="5" width="8.00390625" style="2" customWidth="1"/>
  </cols>
  <sheetData>
    <row r="1" spans="1:2" ht="12.75">
      <c r="A1" s="1" t="s">
        <v>0</v>
      </c>
      <c r="B1" s="1"/>
    </row>
    <row r="2" ht="12.75">
      <c r="A2" t="s">
        <v>1</v>
      </c>
    </row>
    <row r="4" spans="1:2" ht="12.75">
      <c r="A4" s="1" t="s">
        <v>16</v>
      </c>
      <c r="B4" s="1"/>
    </row>
    <row r="5" spans="1:2" ht="12.75">
      <c r="A5" s="1" t="e">
        <f>#REF!</f>
        <v>#REF!</v>
      </c>
      <c r="B5" s="1"/>
    </row>
    <row r="7" spans="3:5" ht="12.75">
      <c r="C7" s="4">
        <v>2002</v>
      </c>
      <c r="D7" s="8"/>
      <c r="E7" s="4">
        <v>2001</v>
      </c>
    </row>
    <row r="8" spans="3:5" ht="12.75">
      <c r="C8" s="3" t="s">
        <v>2</v>
      </c>
      <c r="D8" s="9"/>
      <c r="E8" s="3" t="s">
        <v>2</v>
      </c>
    </row>
    <row r="9" spans="3:5" ht="12.75">
      <c r="C9" s="3" t="s">
        <v>3</v>
      </c>
      <c r="D9" s="9"/>
      <c r="E9" s="3" t="s">
        <v>3</v>
      </c>
    </row>
    <row r="10" spans="3:5" ht="12.75">
      <c r="C10" s="3" t="s">
        <v>4</v>
      </c>
      <c r="D10" s="9"/>
      <c r="E10" s="3" t="s">
        <v>4</v>
      </c>
    </row>
    <row r="11" spans="3:5" ht="12.75">
      <c r="C11" s="3" t="s">
        <v>5</v>
      </c>
      <c r="D11" s="9"/>
      <c r="E11" s="3" t="s">
        <v>5</v>
      </c>
    </row>
    <row r="12" spans="3:5" ht="12.75">
      <c r="C12" s="3"/>
      <c r="D12" s="9"/>
      <c r="E12" s="3"/>
    </row>
    <row r="13" spans="1:5" ht="12.75">
      <c r="A13" t="s">
        <v>17</v>
      </c>
      <c r="C13" s="3"/>
      <c r="D13" s="9"/>
      <c r="E13" s="3"/>
    </row>
    <row r="14" spans="1:5" ht="12.75">
      <c r="A14" t="s">
        <v>18</v>
      </c>
      <c r="C14" s="6"/>
      <c r="D14" s="9"/>
      <c r="E14" s="6"/>
    </row>
    <row r="15" spans="3:5" ht="12.75">
      <c r="C15" s="3"/>
      <c r="D15" s="9"/>
      <c r="E15" s="3"/>
    </row>
    <row r="16" spans="1:5" ht="12.75">
      <c r="A16" t="s">
        <v>19</v>
      </c>
      <c r="C16" s="3">
        <f>SUM(C13:C14)</f>
        <v>0</v>
      </c>
      <c r="D16" s="9"/>
      <c r="E16" s="3">
        <f>SUM(E13:E14)</f>
        <v>0</v>
      </c>
    </row>
    <row r="17" spans="3:5" ht="12.75">
      <c r="C17" s="3"/>
      <c r="D17" s="9"/>
      <c r="E17" s="3"/>
    </row>
    <row r="18" spans="1:5" ht="12.75">
      <c r="A18" t="s">
        <v>20</v>
      </c>
      <c r="C18" s="3"/>
      <c r="D18" s="9"/>
      <c r="E18" s="3"/>
    </row>
    <row r="19" spans="3:5" ht="12.75">
      <c r="C19" s="3"/>
      <c r="D19" s="9"/>
      <c r="E19" s="3"/>
    </row>
    <row r="20" spans="1:5" ht="13.5" thickBot="1">
      <c r="A20" t="s">
        <v>21</v>
      </c>
      <c r="C20" s="5">
        <f>SUM(C16:C19)</f>
        <v>0</v>
      </c>
      <c r="D20" s="9"/>
      <c r="E20" s="5">
        <f>SUM(E16:E19)</f>
        <v>0</v>
      </c>
    </row>
    <row r="21" ht="13.5" thickTop="1"/>
  </sheetData>
  <printOptions/>
  <pageMargins left="0.75" right="0.58" top="0.81" bottom="0.64" header="0.5" footer="0.44"/>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F55"/>
  <sheetViews>
    <sheetView tabSelected="1" zoomScale="75" zoomScaleNormal="75" zoomScaleSheetLayoutView="100" workbookViewId="0" topLeftCell="A1">
      <pane xSplit="2" ySplit="6" topLeftCell="C48" activePane="bottomRight" state="frozen"/>
      <selection pane="topLeft" activeCell="C40" sqref="C40"/>
      <selection pane="topRight" activeCell="C40" sqref="C40"/>
      <selection pane="bottomLeft" activeCell="C40" sqref="C40"/>
      <selection pane="bottomRight" activeCell="J50" sqref="J50"/>
    </sheetView>
  </sheetViews>
  <sheetFormatPr defaultColWidth="9.140625" defaultRowHeight="12.75"/>
  <cols>
    <col min="1" max="1" width="1.57421875" style="32" customWidth="1"/>
    <col min="2" max="2" width="39.421875" style="32" customWidth="1"/>
    <col min="3" max="3" width="13.28125" style="32" customWidth="1"/>
    <col min="4" max="4" width="1.57421875" style="39" customWidth="1"/>
    <col min="5" max="5" width="13.28125" style="38" customWidth="1"/>
    <col min="6" max="6" width="7.140625" style="32" customWidth="1"/>
    <col min="7" max="16384" width="6.7109375" style="32" customWidth="1"/>
  </cols>
  <sheetData>
    <row r="1" ht="16.5">
      <c r="A1" s="47" t="s">
        <v>0</v>
      </c>
    </row>
    <row r="3" spans="1:3" ht="16.5">
      <c r="A3" s="47" t="s">
        <v>61</v>
      </c>
      <c r="B3" s="48"/>
      <c r="C3" s="48"/>
    </row>
    <row r="4" spans="1:3" ht="16.5">
      <c r="A4" s="62" t="s">
        <v>82</v>
      </c>
      <c r="B4" s="48"/>
      <c r="C4" s="48"/>
    </row>
    <row r="5" spans="3:5" ht="12.75">
      <c r="C5" s="63" t="s">
        <v>9</v>
      </c>
      <c r="D5" s="50"/>
      <c r="E5" s="64" t="s">
        <v>9</v>
      </c>
    </row>
    <row r="6" spans="3:5" ht="12.75">
      <c r="C6" s="78" t="s">
        <v>83</v>
      </c>
      <c r="D6" s="65"/>
      <c r="E6" s="78" t="s">
        <v>75</v>
      </c>
    </row>
    <row r="7" spans="3:5" ht="12.75">
      <c r="C7" s="42" t="s">
        <v>50</v>
      </c>
      <c r="D7" s="33"/>
      <c r="E7" s="42" t="s">
        <v>50</v>
      </c>
    </row>
    <row r="8" spans="4:5" ht="12.75">
      <c r="D8" s="33"/>
      <c r="E8" s="42"/>
    </row>
    <row r="9" spans="1:5" s="51" customFormat="1" ht="15">
      <c r="A9" s="51" t="s">
        <v>69</v>
      </c>
      <c r="C9" s="44">
        <v>3378</v>
      </c>
      <c r="D9" s="52"/>
      <c r="E9" s="44">
        <v>4983</v>
      </c>
    </row>
    <row r="10" spans="3:5" ht="12.75">
      <c r="C10" s="71"/>
      <c r="D10" s="33"/>
      <c r="E10" s="71"/>
    </row>
    <row r="11" spans="1:6" s="51" customFormat="1" ht="15">
      <c r="A11" s="51" t="s">
        <v>40</v>
      </c>
      <c r="C11" s="44">
        <v>289394</v>
      </c>
      <c r="D11" s="52"/>
      <c r="E11" s="44">
        <v>303171</v>
      </c>
      <c r="F11" s="66"/>
    </row>
    <row r="12" spans="3:6" ht="12.75">
      <c r="C12" s="71"/>
      <c r="D12" s="33"/>
      <c r="E12" s="71"/>
      <c r="F12" s="66"/>
    </row>
    <row r="13" spans="1:6" s="51" customFormat="1" ht="15">
      <c r="A13" s="51" t="s">
        <v>41</v>
      </c>
      <c r="C13" s="44">
        <v>203</v>
      </c>
      <c r="D13" s="52"/>
      <c r="E13" s="44">
        <v>203</v>
      </c>
      <c r="F13" s="67"/>
    </row>
    <row r="14" spans="3:5" ht="12.75">
      <c r="C14" s="71"/>
      <c r="D14" s="33"/>
      <c r="E14" s="71"/>
    </row>
    <row r="15" spans="1:6" s="51" customFormat="1" ht="15">
      <c r="A15" s="51" t="s">
        <v>28</v>
      </c>
      <c r="C15" s="44">
        <v>5030</v>
      </c>
      <c r="D15" s="52"/>
      <c r="E15" s="44">
        <v>5030</v>
      </c>
      <c r="F15" s="68"/>
    </row>
    <row r="16" spans="3:5" ht="12.75">
      <c r="C16" s="71"/>
      <c r="D16" s="33"/>
      <c r="E16" s="71"/>
    </row>
    <row r="17" spans="1:5" s="51" customFormat="1" ht="15">
      <c r="A17" s="51" t="s">
        <v>62</v>
      </c>
      <c r="C17" s="44">
        <v>1548383</v>
      </c>
      <c r="D17" s="52"/>
      <c r="E17" s="44">
        <v>1524262</v>
      </c>
    </row>
    <row r="18" spans="3:5" ht="12.75">
      <c r="C18" s="71"/>
      <c r="D18" s="33"/>
      <c r="E18" s="71"/>
    </row>
    <row r="19" spans="1:5" ht="15">
      <c r="A19" s="69" t="s">
        <v>67</v>
      </c>
      <c r="C19" s="44">
        <v>2142</v>
      </c>
      <c r="D19" s="52"/>
      <c r="E19" s="44">
        <v>1870</v>
      </c>
    </row>
    <row r="20" spans="3:5" ht="12.75">
      <c r="C20" s="71"/>
      <c r="D20" s="33"/>
      <c r="E20" s="71"/>
    </row>
    <row r="21" spans="1:5" s="51" customFormat="1" ht="15">
      <c r="A21" s="51" t="s">
        <v>32</v>
      </c>
      <c r="C21" s="44"/>
      <c r="D21" s="52"/>
      <c r="E21" s="44"/>
    </row>
    <row r="22" spans="2:5" s="51" customFormat="1" ht="15">
      <c r="B22" s="51" t="s">
        <v>10</v>
      </c>
      <c r="C22" s="44">
        <v>0</v>
      </c>
      <c r="D22" s="52"/>
      <c r="E22" s="44">
        <v>1180</v>
      </c>
    </row>
    <row r="23" spans="2:6" s="51" customFormat="1" ht="15">
      <c r="B23" s="51" t="s">
        <v>42</v>
      </c>
      <c r="C23" s="79">
        <v>98834</v>
      </c>
      <c r="D23" s="52"/>
      <c r="E23" s="79">
        <v>64707</v>
      </c>
      <c r="F23" s="66"/>
    </row>
    <row r="24" spans="2:5" s="51" customFormat="1" ht="15">
      <c r="B24" s="51" t="s">
        <v>93</v>
      </c>
      <c r="C24" s="44">
        <v>1029</v>
      </c>
      <c r="D24" s="52"/>
      <c r="E24" s="44">
        <v>0</v>
      </c>
    </row>
    <row r="25" spans="2:6" s="51" customFormat="1" ht="15">
      <c r="B25" s="51" t="s">
        <v>43</v>
      </c>
      <c r="C25" s="44">
        <v>110974</v>
      </c>
      <c r="D25" s="52"/>
      <c r="E25" s="44">
        <v>190415</v>
      </c>
      <c r="F25" s="66"/>
    </row>
    <row r="26" spans="2:5" s="51" customFormat="1" ht="15">
      <c r="B26" s="51" t="s">
        <v>44</v>
      </c>
      <c r="C26" s="44">
        <v>815</v>
      </c>
      <c r="D26" s="52"/>
      <c r="E26" s="44">
        <v>1071</v>
      </c>
    </row>
    <row r="27" spans="3:5" s="51" customFormat="1" ht="15">
      <c r="C27" s="70">
        <f>SUM(C22:C26)</f>
        <v>211652</v>
      </c>
      <c r="D27" s="52"/>
      <c r="E27" s="70">
        <f>SUM(E22:E26)</f>
        <v>257373</v>
      </c>
    </row>
    <row r="28" spans="3:5" ht="12.75">
      <c r="C28" s="71"/>
      <c r="D28" s="33"/>
      <c r="E28" s="71"/>
    </row>
    <row r="29" spans="1:5" s="51" customFormat="1" ht="15">
      <c r="A29" s="51" t="s">
        <v>33</v>
      </c>
      <c r="C29" s="44"/>
      <c r="D29" s="52"/>
      <c r="E29" s="44"/>
    </row>
    <row r="30" spans="2:5" s="51" customFormat="1" ht="15">
      <c r="B30" s="51" t="s">
        <v>45</v>
      </c>
      <c r="C30" s="44">
        <v>120</v>
      </c>
      <c r="D30" s="52"/>
      <c r="E30" s="44">
        <v>148</v>
      </c>
    </row>
    <row r="31" spans="2:5" s="51" customFormat="1" ht="15">
      <c r="B31" s="51" t="s">
        <v>46</v>
      </c>
      <c r="C31" s="41">
        <v>45805</v>
      </c>
      <c r="D31" s="52"/>
      <c r="E31" s="41">
        <v>60487</v>
      </c>
    </row>
    <row r="32" spans="2:5" s="51" customFormat="1" ht="15">
      <c r="B32" s="51" t="s">
        <v>80</v>
      </c>
      <c r="C32" s="44">
        <v>7310</v>
      </c>
      <c r="D32" s="52"/>
      <c r="E32" s="44">
        <v>7353</v>
      </c>
    </row>
    <row r="33" spans="2:5" s="51" customFormat="1" ht="15">
      <c r="B33" s="51" t="s">
        <v>47</v>
      </c>
      <c r="C33" s="44">
        <v>0</v>
      </c>
      <c r="D33" s="52"/>
      <c r="E33" s="44">
        <v>767</v>
      </c>
    </row>
    <row r="34" spans="2:5" s="51" customFormat="1" ht="15">
      <c r="B34" s="51" t="s">
        <v>34</v>
      </c>
      <c r="C34" s="44">
        <v>34800</v>
      </c>
      <c r="D34" s="52"/>
      <c r="E34" s="44">
        <v>32600</v>
      </c>
    </row>
    <row r="35" spans="2:5" s="51" customFormat="1" ht="15">
      <c r="B35" s="51" t="s">
        <v>7</v>
      </c>
      <c r="C35" s="44">
        <v>1375</v>
      </c>
      <c r="D35" s="52"/>
      <c r="E35" s="44">
        <v>1991</v>
      </c>
    </row>
    <row r="36" spans="3:5" s="51" customFormat="1" ht="15">
      <c r="C36" s="72">
        <f>+C30+C31+C32+C33+C34+C35</f>
        <v>89410</v>
      </c>
      <c r="D36" s="52"/>
      <c r="E36" s="72">
        <f>+E30+E31+E32+E33+E34+E35</f>
        <v>103346</v>
      </c>
    </row>
    <row r="37" spans="3:5" ht="12.75">
      <c r="C37" s="71"/>
      <c r="D37" s="33"/>
      <c r="E37" s="71"/>
    </row>
    <row r="38" spans="1:5" s="51" customFormat="1" ht="15">
      <c r="A38" s="51" t="s">
        <v>35</v>
      </c>
      <c r="C38" s="41">
        <f>C27-C36</f>
        <v>122242</v>
      </c>
      <c r="D38" s="52"/>
      <c r="E38" s="41">
        <f>E27-E36</f>
        <v>154027</v>
      </c>
    </row>
    <row r="39" spans="3:5" ht="12.75">
      <c r="C39" s="71"/>
      <c r="D39" s="33"/>
      <c r="E39" s="71"/>
    </row>
    <row r="40" spans="3:5" s="51" customFormat="1" ht="15.75" thickBot="1">
      <c r="C40" s="43">
        <f>SUM(C9:C19,C38)</f>
        <v>1970772</v>
      </c>
      <c r="D40" s="73"/>
      <c r="E40" s="43">
        <f>SUM(E9:E19,E38)</f>
        <v>1993546</v>
      </c>
    </row>
    <row r="41" spans="3:5" ht="13.5" thickTop="1">
      <c r="C41" s="74"/>
      <c r="D41" s="33"/>
      <c r="E41" s="74"/>
    </row>
    <row r="42" spans="3:5" ht="12.75">
      <c r="C42" s="74"/>
      <c r="D42" s="33"/>
      <c r="E42" s="74"/>
    </row>
    <row r="43" spans="1:5" s="51" customFormat="1" ht="15">
      <c r="A43" s="51" t="s">
        <v>36</v>
      </c>
      <c r="C43" s="44">
        <v>482862</v>
      </c>
      <c r="D43" s="52"/>
      <c r="E43" s="44">
        <v>482857</v>
      </c>
    </row>
    <row r="44" spans="1:5" s="51" customFormat="1" ht="15">
      <c r="A44" s="51" t="s">
        <v>11</v>
      </c>
      <c r="C44" s="44"/>
      <c r="D44" s="52"/>
      <c r="E44" s="44"/>
    </row>
    <row r="45" spans="2:5" s="51" customFormat="1" ht="15">
      <c r="B45" s="51" t="s">
        <v>48</v>
      </c>
      <c r="C45" s="44">
        <v>179800</v>
      </c>
      <c r="D45" s="52"/>
      <c r="E45" s="44">
        <v>179793</v>
      </c>
    </row>
    <row r="46" spans="2:6" s="51" customFormat="1" ht="15">
      <c r="B46" s="51" t="s">
        <v>49</v>
      </c>
      <c r="C46" s="45">
        <v>167891</v>
      </c>
      <c r="D46" s="52"/>
      <c r="E46" s="45">
        <v>163809</v>
      </c>
      <c r="F46" s="66"/>
    </row>
    <row r="47" spans="1:5" s="51" customFormat="1" ht="15">
      <c r="A47" s="51" t="s">
        <v>71</v>
      </c>
      <c r="C47" s="44">
        <f>SUM(C43:C46)</f>
        <v>830553</v>
      </c>
      <c r="D47" s="52"/>
      <c r="E47" s="44">
        <f>SUM(E43:E46)</f>
        <v>826459</v>
      </c>
    </row>
    <row r="48" spans="3:5" ht="12.75">
      <c r="C48" s="71"/>
      <c r="D48" s="33"/>
      <c r="E48" s="71"/>
    </row>
    <row r="49" spans="1:5" s="51" customFormat="1" ht="15">
      <c r="A49" s="51" t="s">
        <v>39</v>
      </c>
      <c r="C49" s="44">
        <v>38919</v>
      </c>
      <c r="D49" s="52"/>
      <c r="E49" s="44">
        <v>39699</v>
      </c>
    </row>
    <row r="50" spans="1:6" s="51" customFormat="1" ht="15">
      <c r="A50" s="51" t="s">
        <v>38</v>
      </c>
      <c r="C50" s="44">
        <v>72900</v>
      </c>
      <c r="D50" s="52"/>
      <c r="E50" s="44">
        <v>62660</v>
      </c>
      <c r="F50" s="66"/>
    </row>
    <row r="51" spans="1:5" s="51" customFormat="1" ht="15">
      <c r="A51" s="51" t="s">
        <v>37</v>
      </c>
      <c r="C51" s="44">
        <v>1028400</v>
      </c>
      <c r="D51" s="52"/>
      <c r="E51" s="44">
        <v>1064728</v>
      </c>
    </row>
    <row r="52" spans="3:5" ht="12.75">
      <c r="C52" s="71"/>
      <c r="D52" s="33"/>
      <c r="E52" s="71"/>
    </row>
    <row r="53" spans="3:5" s="51" customFormat="1" ht="15.75" thickBot="1">
      <c r="C53" s="43">
        <f>SUM(C47:C52)</f>
        <v>1970772</v>
      </c>
      <c r="D53" s="73"/>
      <c r="E53" s="43">
        <f>SUM(E47:E52)</f>
        <v>1993546</v>
      </c>
    </row>
    <row r="54" ht="12" customHeight="1" thickTop="1">
      <c r="C54" s="38"/>
    </row>
    <row r="55" ht="12.75">
      <c r="C55" s="76"/>
    </row>
  </sheetData>
  <printOptions/>
  <pageMargins left="0.64" right="0.34" top="0.45" bottom="0" header="0.5" footer="0.5"/>
  <pageSetup firstPageNumber="1" useFirstPageNumber="1" horizontalDpi="360" verticalDpi="360" orientation="portrait" paperSize="9" scale="90" r:id="rId2"/>
  <headerFooter alignWithMargins="0">
    <oddFooter>&amp;C&amp;"Times New Roman,Regular"&amp;11&amp;P</oddFooter>
  </headerFooter>
  <rowBreaks count="1" manualBreakCount="1">
    <brk id="58" max="5" man="1"/>
  </rowBreaks>
  <drawing r:id="rId1"/>
</worksheet>
</file>

<file path=xl/worksheets/sheet3.xml><?xml version="1.0" encoding="utf-8"?>
<worksheet xmlns="http://schemas.openxmlformats.org/spreadsheetml/2006/main" xmlns:r="http://schemas.openxmlformats.org/officeDocument/2006/relationships">
  <dimension ref="A1:K66"/>
  <sheetViews>
    <sheetView zoomScaleSheetLayoutView="75" workbookViewId="0" topLeftCell="A1">
      <pane xSplit="1" ySplit="7" topLeftCell="B28" activePane="bottomRight" state="frozen"/>
      <selection pane="topLeft" activeCell="C40" sqref="C40"/>
      <selection pane="topRight" activeCell="C40" sqref="C40"/>
      <selection pane="bottomLeft" activeCell="C40" sqref="C40"/>
      <selection pane="bottomRight" activeCell="A30" sqref="A30"/>
    </sheetView>
  </sheetViews>
  <sheetFormatPr defaultColWidth="9.140625" defaultRowHeight="12.75" outlineLevelRow="1"/>
  <cols>
    <col min="1" max="1" width="47.7109375" style="32" bestFit="1" customWidth="1"/>
    <col min="2" max="2" width="0.71875" style="32" customWidth="1"/>
    <col min="3" max="3" width="9.421875" style="38" customWidth="1"/>
    <col min="4" max="4" width="1.1484375" style="39" customWidth="1"/>
    <col min="5" max="5" width="10.57421875" style="38" customWidth="1"/>
    <col min="6" max="6" width="1.28515625" style="39" customWidth="1"/>
    <col min="7" max="7" width="9.00390625" style="38" customWidth="1"/>
    <col min="8" max="8" width="1.1484375" style="39" customWidth="1"/>
    <col min="9" max="9" width="10.140625" style="38" bestFit="1" customWidth="1"/>
    <col min="10" max="10" width="4.7109375" style="32" bestFit="1" customWidth="1"/>
    <col min="11" max="16384" width="6.7109375" style="32" customWidth="1"/>
  </cols>
  <sheetData>
    <row r="1" spans="1:2" ht="16.5">
      <c r="A1" s="47" t="s">
        <v>0</v>
      </c>
      <c r="B1" s="47"/>
    </row>
    <row r="3" spans="1:2" ht="16.5">
      <c r="A3" s="47" t="s">
        <v>8</v>
      </c>
      <c r="B3" s="47"/>
    </row>
    <row r="4" spans="1:2" ht="16.5">
      <c r="A4" s="62" t="s">
        <v>84</v>
      </c>
      <c r="B4" s="47"/>
    </row>
    <row r="5" spans="1:11" ht="12.75">
      <c r="A5" s="48"/>
      <c r="B5" s="48"/>
      <c r="K5" s="49"/>
    </row>
    <row r="6" spans="3:9" ht="15">
      <c r="C6" s="91" t="s">
        <v>96</v>
      </c>
      <c r="D6" s="91"/>
      <c r="E6" s="91"/>
      <c r="F6" s="50" t="s">
        <v>74</v>
      </c>
      <c r="G6" s="91" t="s">
        <v>97</v>
      </c>
      <c r="H6" s="91"/>
      <c r="I6" s="91"/>
    </row>
    <row r="7" spans="3:9" ht="15">
      <c r="C7" s="92">
        <v>38231</v>
      </c>
      <c r="D7" s="80"/>
      <c r="E7" s="92">
        <v>37865</v>
      </c>
      <c r="F7" s="33"/>
      <c r="G7" s="93">
        <f>C7</f>
        <v>38231</v>
      </c>
      <c r="H7" s="81"/>
      <c r="I7" s="93">
        <f>E7</f>
        <v>37865</v>
      </c>
    </row>
    <row r="8" spans="3:9" s="51" customFormat="1" ht="15">
      <c r="C8" s="41" t="s">
        <v>50</v>
      </c>
      <c r="D8" s="52"/>
      <c r="E8" s="41" t="s">
        <v>50</v>
      </c>
      <c r="F8" s="52"/>
      <c r="G8" s="41" t="s">
        <v>50</v>
      </c>
      <c r="H8" s="52"/>
      <c r="I8" s="41" t="s">
        <v>50</v>
      </c>
    </row>
    <row r="9" spans="3:9" ht="12.75">
      <c r="C9" s="42"/>
      <c r="D9" s="33"/>
      <c r="E9" s="42"/>
      <c r="F9" s="33"/>
      <c r="G9" s="42"/>
      <c r="H9" s="33"/>
      <c r="I9" s="42"/>
    </row>
    <row r="10" spans="1:9" s="51" customFormat="1" ht="15">
      <c r="A10" s="51" t="s">
        <v>6</v>
      </c>
      <c r="C10" s="54">
        <v>56582</v>
      </c>
      <c r="D10" s="55"/>
      <c r="E10" s="54">
        <v>52515</v>
      </c>
      <c r="F10" s="55"/>
      <c r="G10" s="54">
        <v>112878</v>
      </c>
      <c r="H10" s="55"/>
      <c r="I10" s="54">
        <v>103192</v>
      </c>
    </row>
    <row r="12" spans="1:9" s="51" customFormat="1" ht="15">
      <c r="A12" s="51" t="s">
        <v>30</v>
      </c>
      <c r="C12" s="54">
        <v>289</v>
      </c>
      <c r="D12" s="55"/>
      <c r="E12" s="54">
        <v>294</v>
      </c>
      <c r="F12" s="55"/>
      <c r="G12" s="54">
        <v>505</v>
      </c>
      <c r="H12" s="55"/>
      <c r="I12" s="54">
        <v>803</v>
      </c>
    </row>
    <row r="14" spans="1:9" s="51" customFormat="1" ht="15">
      <c r="A14" s="51" t="s">
        <v>58</v>
      </c>
      <c r="C14" s="54">
        <v>-12056</v>
      </c>
      <c r="D14" s="55"/>
      <c r="E14" s="54">
        <v>-11629</v>
      </c>
      <c r="F14" s="55"/>
      <c r="G14" s="54">
        <v>-24537</v>
      </c>
      <c r="H14" s="55"/>
      <c r="I14" s="54">
        <v>-21868</v>
      </c>
    </row>
    <row r="15" spans="3:9" s="51" customFormat="1" ht="15">
      <c r="C15" s="54"/>
      <c r="D15" s="55"/>
      <c r="E15" s="54"/>
      <c r="F15" s="55"/>
      <c r="G15" s="54"/>
      <c r="H15" s="55"/>
      <c r="I15" s="54"/>
    </row>
    <row r="16" spans="1:9" s="51" customFormat="1" ht="15">
      <c r="A16" s="51" t="s">
        <v>98</v>
      </c>
      <c r="C16" s="54"/>
      <c r="D16" s="55"/>
      <c r="E16" s="54"/>
      <c r="F16" s="55"/>
      <c r="G16" s="54"/>
      <c r="H16" s="55"/>
      <c r="I16" s="54"/>
    </row>
    <row r="17" spans="1:9" s="51" customFormat="1" ht="15">
      <c r="A17" s="51" t="s">
        <v>99</v>
      </c>
      <c r="C17" s="54">
        <v>0</v>
      </c>
      <c r="D17" s="55"/>
      <c r="E17" s="54">
        <v>0</v>
      </c>
      <c r="F17" s="55"/>
      <c r="G17" s="54">
        <v>-8450</v>
      </c>
      <c r="H17" s="55"/>
      <c r="I17" s="54">
        <v>0</v>
      </c>
    </row>
    <row r="18" spans="3:9" ht="12.75">
      <c r="C18" s="53"/>
      <c r="E18" s="53"/>
      <c r="G18" s="53"/>
      <c r="I18" s="53"/>
    </row>
    <row r="19" spans="1:9" s="51" customFormat="1" ht="15">
      <c r="A19" s="51" t="s">
        <v>31</v>
      </c>
      <c r="C19" s="54">
        <f>SUM(C10:C18)</f>
        <v>44815</v>
      </c>
      <c r="D19" s="55"/>
      <c r="E19" s="54">
        <f>SUM(E10:E18)</f>
        <v>41180</v>
      </c>
      <c r="F19" s="55"/>
      <c r="G19" s="54">
        <f>SUM(G10:G18)</f>
        <v>80396</v>
      </c>
      <c r="H19" s="55"/>
      <c r="I19" s="54">
        <f>SUM(I10:I18)</f>
        <v>82127</v>
      </c>
    </row>
    <row r="20" spans="5:7" ht="12.75">
      <c r="E20" s="56"/>
      <c r="G20" s="56"/>
    </row>
    <row r="21" spans="1:7" ht="15">
      <c r="A21" s="51" t="s">
        <v>81</v>
      </c>
      <c r="E21" s="56"/>
      <c r="G21" s="56"/>
    </row>
    <row r="22" spans="1:9" s="51" customFormat="1" ht="15">
      <c r="A22" s="51" t="s">
        <v>79</v>
      </c>
      <c r="C22" s="54">
        <v>0</v>
      </c>
      <c r="D22" s="55"/>
      <c r="E22" s="54">
        <v>0</v>
      </c>
      <c r="F22" s="55"/>
      <c r="G22" s="54">
        <v>0</v>
      </c>
      <c r="H22" s="55"/>
      <c r="I22" s="54">
        <v>19584</v>
      </c>
    </row>
    <row r="23" spans="5:7" ht="12.75">
      <c r="E23" s="56"/>
      <c r="G23" s="56"/>
    </row>
    <row r="24" spans="1:10" s="51" customFormat="1" ht="15">
      <c r="A24" s="51" t="s">
        <v>57</v>
      </c>
      <c r="C24" s="54">
        <v>-14893</v>
      </c>
      <c r="D24" s="55"/>
      <c r="E24" s="54">
        <v>-15741</v>
      </c>
      <c r="F24" s="55"/>
      <c r="G24" s="54">
        <v>-29843</v>
      </c>
      <c r="H24" s="55"/>
      <c r="I24" s="54">
        <v>-31545</v>
      </c>
      <c r="J24" s="82"/>
    </row>
    <row r="25" spans="5:10" ht="12.75">
      <c r="E25" s="57"/>
      <c r="F25" s="83"/>
      <c r="I25" s="57"/>
      <c r="J25" s="83"/>
    </row>
    <row r="26" ht="12.75" hidden="1"/>
    <row r="27" spans="1:9" ht="15" hidden="1">
      <c r="A27" s="51" t="s">
        <v>66</v>
      </c>
      <c r="C27" s="38">
        <v>0</v>
      </c>
      <c r="E27" s="38">
        <v>0</v>
      </c>
      <c r="G27" s="38">
        <v>0</v>
      </c>
      <c r="I27" s="38">
        <v>0</v>
      </c>
    </row>
    <row r="28" spans="1:9" ht="15">
      <c r="A28" s="51" t="s">
        <v>76</v>
      </c>
      <c r="C28" s="38">
        <v>0</v>
      </c>
      <c r="E28" s="38">
        <v>0</v>
      </c>
      <c r="G28" s="38">
        <v>0</v>
      </c>
      <c r="I28" s="38">
        <v>0</v>
      </c>
    </row>
    <row r="30" spans="1:9" s="51" customFormat="1" ht="15">
      <c r="A30" s="69" t="s">
        <v>100</v>
      </c>
      <c r="C30" s="54">
        <v>-4589</v>
      </c>
      <c r="D30" s="55"/>
      <c r="E30" s="54">
        <v>-149</v>
      </c>
      <c r="F30" s="55"/>
      <c r="G30" s="54">
        <v>-13775</v>
      </c>
      <c r="H30" s="55"/>
      <c r="I30" s="54">
        <v>-283</v>
      </c>
    </row>
    <row r="31" spans="3:9" ht="12.75">
      <c r="C31" s="53"/>
      <c r="E31" s="58"/>
      <c r="G31" s="53"/>
      <c r="I31" s="58"/>
    </row>
    <row r="32" spans="1:9" s="51" customFormat="1" ht="15">
      <c r="A32" s="51" t="s">
        <v>22</v>
      </c>
      <c r="C32" s="54">
        <f>SUM(C19:C31)</f>
        <v>25333</v>
      </c>
      <c r="D32" s="55"/>
      <c r="E32" s="54">
        <f>SUM(E19:E31)</f>
        <v>25290</v>
      </c>
      <c r="F32" s="55"/>
      <c r="G32" s="54">
        <f>SUM(G19:G31)</f>
        <v>36778</v>
      </c>
      <c r="H32" s="55"/>
      <c r="I32" s="54">
        <f>SUM(I19:I31)</f>
        <v>69883</v>
      </c>
    </row>
    <row r="33" ht="12.75">
      <c r="F33" s="83"/>
    </row>
    <row r="34" spans="1:10" s="51" customFormat="1" ht="15">
      <c r="A34" s="51" t="s">
        <v>7</v>
      </c>
      <c r="C34" s="54">
        <v>-7287</v>
      </c>
      <c r="D34" s="55"/>
      <c r="E34" s="54">
        <v>-7748</v>
      </c>
      <c r="F34" s="82"/>
      <c r="G34" s="54">
        <v>-15313</v>
      </c>
      <c r="H34" s="55"/>
      <c r="I34" s="54">
        <v>-15459</v>
      </c>
      <c r="J34" s="82"/>
    </row>
    <row r="35" spans="5:10" ht="12.75">
      <c r="E35" s="57"/>
      <c r="F35" s="83"/>
      <c r="I35" s="57"/>
      <c r="J35" s="83"/>
    </row>
    <row r="37" spans="1:9" s="51" customFormat="1" ht="15.75" thickBot="1">
      <c r="A37" s="51" t="s">
        <v>29</v>
      </c>
      <c r="C37" s="59">
        <f>SUM(C32:C36)</f>
        <v>18046</v>
      </c>
      <c r="D37" s="60"/>
      <c r="E37" s="59">
        <f>SUM(E32:E36)</f>
        <v>17542</v>
      </c>
      <c r="F37" s="60"/>
      <c r="G37" s="59">
        <f>SUM(G32:G36)</f>
        <v>21465</v>
      </c>
      <c r="H37" s="60"/>
      <c r="I37" s="59">
        <f>SUM(I32:I36)</f>
        <v>54424</v>
      </c>
    </row>
    <row r="38" ht="13.5" thickTop="1"/>
    <row r="41" spans="1:9" s="51" customFormat="1" ht="15.75" thickBot="1">
      <c r="A41" s="51" t="s">
        <v>59</v>
      </c>
      <c r="C41" s="84">
        <v>3.74</v>
      </c>
      <c r="D41" s="85"/>
      <c r="E41" s="84">
        <v>3.64</v>
      </c>
      <c r="F41" s="85"/>
      <c r="G41" s="84">
        <v>4.45</v>
      </c>
      <c r="H41" s="85"/>
      <c r="I41" s="84">
        <v>11.3</v>
      </c>
    </row>
    <row r="42" spans="3:9" ht="13.5" thickTop="1">
      <c r="C42" s="86"/>
      <c r="D42" s="86"/>
      <c r="E42" s="86"/>
      <c r="F42" s="86"/>
      <c r="G42" s="86"/>
      <c r="H42" s="86"/>
      <c r="I42" s="86"/>
    </row>
    <row r="43" spans="1:9" s="51" customFormat="1" ht="15.75" thickBot="1">
      <c r="A43" s="51" t="s">
        <v>60</v>
      </c>
      <c r="C43" s="87">
        <v>3.74</v>
      </c>
      <c r="D43" s="85"/>
      <c r="E43" s="84">
        <v>0</v>
      </c>
      <c r="F43" s="85"/>
      <c r="G43" s="84">
        <v>4.44</v>
      </c>
      <c r="H43" s="85"/>
      <c r="I43" s="84">
        <v>0</v>
      </c>
    </row>
    <row r="44" ht="13.5" thickTop="1"/>
    <row r="61" spans="1:9" ht="12.75" outlineLevel="1">
      <c r="A61" s="32" t="s">
        <v>29</v>
      </c>
      <c r="C61" s="38">
        <f>C37</f>
        <v>18046</v>
      </c>
      <c r="E61" s="38">
        <f>E37</f>
        <v>17542</v>
      </c>
      <c r="G61" s="38">
        <f>G37</f>
        <v>21465</v>
      </c>
      <c r="I61" s="38">
        <f>I37</f>
        <v>54424</v>
      </c>
    </row>
    <row r="62" spans="1:9" ht="12.75" outlineLevel="1">
      <c r="A62" s="32" t="s">
        <v>52</v>
      </c>
      <c r="C62" s="53">
        <v>142914</v>
      </c>
      <c r="E62" s="53">
        <v>67677</v>
      </c>
      <c r="G62" s="53">
        <v>106032</v>
      </c>
      <c r="I62" s="53">
        <v>67677</v>
      </c>
    </row>
    <row r="63" spans="1:9" ht="12.75" outlineLevel="1">
      <c r="A63" s="32" t="s">
        <v>53</v>
      </c>
      <c r="C63" s="38">
        <f>SUM(C61:C62)</f>
        <v>160960</v>
      </c>
      <c r="E63" s="38">
        <f>SUM(E61:E62)</f>
        <v>85219</v>
      </c>
      <c r="G63" s="38">
        <f>SUM(G61:G62)</f>
        <v>127497</v>
      </c>
      <c r="I63" s="38">
        <f>SUM(I61:I62)</f>
        <v>122101</v>
      </c>
    </row>
    <row r="64" spans="1:9" ht="12.75" outlineLevel="1">
      <c r="A64" s="32" t="s">
        <v>54</v>
      </c>
      <c r="C64" s="38">
        <v>-17361</v>
      </c>
      <c r="E64" s="38">
        <v>0</v>
      </c>
      <c r="G64" s="38">
        <v>-17361</v>
      </c>
      <c r="I64" s="38">
        <f>3*0</f>
        <v>0</v>
      </c>
    </row>
    <row r="65" spans="1:9" ht="12.75" outlineLevel="1">
      <c r="A65" s="32" t="s">
        <v>56</v>
      </c>
      <c r="C65" s="38">
        <v>0</v>
      </c>
      <c r="E65" s="38">
        <v>0</v>
      </c>
      <c r="G65" s="38">
        <v>0</v>
      </c>
      <c r="I65" s="38">
        <v>0</v>
      </c>
    </row>
    <row r="66" spans="1:9" ht="13.5" outlineLevel="1" thickBot="1">
      <c r="A66" s="32" t="s">
        <v>55</v>
      </c>
      <c r="C66" s="61">
        <f>SUM(C63:C65)</f>
        <v>143599</v>
      </c>
      <c r="E66" s="61">
        <f>SUM(E63:E65)</f>
        <v>85219</v>
      </c>
      <c r="G66" s="61">
        <f>SUM(G63:G65)</f>
        <v>110136</v>
      </c>
      <c r="I66" s="61">
        <f>SUM(I63:I65)</f>
        <v>122101</v>
      </c>
    </row>
    <row r="67" ht="13.5" thickTop="1"/>
  </sheetData>
  <mergeCells count="2">
    <mergeCell ref="C6:E6"/>
    <mergeCell ref="G6:I6"/>
  </mergeCells>
  <printOptions/>
  <pageMargins left="0.64" right="0.31" top="0.7" bottom="0.72" header="0.5" footer="0.5"/>
  <pageSetup firstPageNumber="2" useFirstPageNumber="1" horizontalDpi="600" verticalDpi="600" orientation="portrait" paperSize="9" scale="95" r:id="rId2"/>
  <headerFooter alignWithMargins="0">
    <oddFooter>&amp;C&amp;"Times New Roman,Regular"&amp;11&amp;P</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dimension ref="A1:J31"/>
  <sheetViews>
    <sheetView zoomScale="75" zoomScaleNormal="75" workbookViewId="0" topLeftCell="A1">
      <pane xSplit="1" ySplit="9" topLeftCell="B27" activePane="bottomRight" state="frozen"/>
      <selection pane="topLeft" activeCell="C40" sqref="C40"/>
      <selection pane="topRight" activeCell="C40" sqref="C40"/>
      <selection pane="bottomLeft" activeCell="C40" sqref="C40"/>
      <selection pane="bottomRight" activeCell="A40" sqref="A40"/>
    </sheetView>
  </sheetViews>
  <sheetFormatPr defaultColWidth="7.8515625" defaultRowHeight="12.75"/>
  <cols>
    <col min="1" max="1" width="34.28125" style="11" customWidth="1"/>
    <col min="2" max="2" width="9.00390625" style="11" customWidth="1"/>
    <col min="3" max="3" width="10.28125" style="12" bestFit="1" customWidth="1"/>
    <col min="4" max="4" width="1.57421875" style="13" customWidth="1"/>
    <col min="5" max="5" width="13.28125" style="12" bestFit="1" customWidth="1"/>
    <col min="6" max="6" width="1.57421875" style="13" customWidth="1"/>
    <col min="7" max="7" width="13.8515625" style="12" bestFit="1" customWidth="1"/>
    <col min="8" max="8" width="1.57421875" style="13" customWidth="1"/>
    <col min="9" max="9" width="10.28125" style="12" bestFit="1" customWidth="1"/>
    <col min="10" max="16384" width="6.7109375" style="11" customWidth="1"/>
  </cols>
  <sheetData>
    <row r="1" spans="1:2" ht="16.5">
      <c r="A1" s="35" t="s">
        <v>0</v>
      </c>
      <c r="B1" s="35"/>
    </row>
    <row r="3" spans="1:2" ht="16.5">
      <c r="A3" s="35" t="s">
        <v>51</v>
      </c>
      <c r="B3" s="35"/>
    </row>
    <row r="4" spans="1:2" ht="16.5">
      <c r="A4" s="35" t="s">
        <v>84</v>
      </c>
      <c r="B4" s="35"/>
    </row>
    <row r="6" spans="3:9" ht="15">
      <c r="C6" s="20"/>
      <c r="D6" s="21"/>
      <c r="E6" s="20" t="s">
        <v>25</v>
      </c>
      <c r="F6" s="21"/>
      <c r="G6" s="20"/>
      <c r="H6" s="21"/>
      <c r="I6" s="20"/>
    </row>
    <row r="7" spans="3:9" ht="15">
      <c r="C7" s="22"/>
      <c r="D7" s="23"/>
      <c r="E7" s="22" t="s">
        <v>26</v>
      </c>
      <c r="F7" s="23"/>
      <c r="G7" s="22" t="s">
        <v>27</v>
      </c>
      <c r="H7" s="23"/>
      <c r="I7" s="22"/>
    </row>
    <row r="8" spans="3:9" ht="15">
      <c r="C8" s="22" t="s">
        <v>23</v>
      </c>
      <c r="D8" s="23"/>
      <c r="E8" s="22" t="s">
        <v>23</v>
      </c>
      <c r="F8" s="23"/>
      <c r="G8" s="22" t="s">
        <v>13</v>
      </c>
      <c r="H8" s="23"/>
      <c r="I8" s="22"/>
    </row>
    <row r="9" spans="3:9" ht="15">
      <c r="C9" s="29" t="s">
        <v>12</v>
      </c>
      <c r="D9" s="30"/>
      <c r="E9" s="29" t="s">
        <v>24</v>
      </c>
      <c r="F9" s="30"/>
      <c r="G9" s="29" t="s">
        <v>14</v>
      </c>
      <c r="H9" s="23"/>
      <c r="I9" s="29" t="s">
        <v>15</v>
      </c>
    </row>
    <row r="10" spans="3:9" ht="15">
      <c r="C10" s="22" t="s">
        <v>50</v>
      </c>
      <c r="D10" s="23"/>
      <c r="E10" s="22" t="s">
        <v>50</v>
      </c>
      <c r="F10" s="23"/>
      <c r="G10" s="22" t="s">
        <v>50</v>
      </c>
      <c r="H10" s="23"/>
      <c r="I10" s="22" t="s">
        <v>50</v>
      </c>
    </row>
    <row r="12" spans="1:9" s="17" customFormat="1" ht="15">
      <c r="A12" s="75" t="s">
        <v>85</v>
      </c>
      <c r="B12" s="25"/>
      <c r="C12" s="18"/>
      <c r="D12" s="19"/>
      <c r="E12" s="18"/>
      <c r="F12" s="19"/>
      <c r="G12" s="18"/>
      <c r="H12" s="19"/>
      <c r="I12" s="18"/>
    </row>
    <row r="14" spans="1:9" s="17" customFormat="1" ht="15">
      <c r="A14" s="17" t="s">
        <v>78</v>
      </c>
      <c r="C14" s="54">
        <v>482857</v>
      </c>
      <c r="D14" s="55"/>
      <c r="E14" s="54">
        <v>179793</v>
      </c>
      <c r="F14" s="55"/>
      <c r="G14" s="54">
        <v>163809</v>
      </c>
      <c r="H14" s="55"/>
      <c r="I14" s="54">
        <f>SUM(C14:H14)</f>
        <v>826459</v>
      </c>
    </row>
    <row r="15" spans="3:9" ht="12.75">
      <c r="C15" s="38"/>
      <c r="D15" s="39"/>
      <c r="E15" s="38"/>
      <c r="F15" s="39"/>
      <c r="G15" s="38"/>
      <c r="H15" s="39"/>
      <c r="I15" s="38"/>
    </row>
    <row r="16" spans="1:9" s="17" customFormat="1" ht="15">
      <c r="A16" s="31" t="s">
        <v>29</v>
      </c>
      <c r="B16" s="31"/>
      <c r="C16" s="55">
        <v>0</v>
      </c>
      <c r="D16" s="55"/>
      <c r="E16" s="55">
        <v>0</v>
      </c>
      <c r="F16" s="55"/>
      <c r="G16" s="55">
        <v>21465</v>
      </c>
      <c r="H16" s="55"/>
      <c r="I16" s="55">
        <f>SUM(C16:H16)</f>
        <v>21465</v>
      </c>
    </row>
    <row r="17" spans="1:9" s="17" customFormat="1" ht="15">
      <c r="A17" s="31" t="s">
        <v>54</v>
      </c>
      <c r="B17" s="31"/>
      <c r="C17" s="55">
        <v>0</v>
      </c>
      <c r="D17" s="55"/>
      <c r="E17" s="55">
        <v>0</v>
      </c>
      <c r="F17" s="55"/>
      <c r="G17" s="55">
        <v>-17383</v>
      </c>
      <c r="H17" s="55"/>
      <c r="I17" s="55">
        <f>SUM(C17:H17)</f>
        <v>-17383</v>
      </c>
    </row>
    <row r="18" spans="1:9" s="17" customFormat="1" ht="15">
      <c r="A18" s="31" t="s">
        <v>77</v>
      </c>
      <c r="B18" s="31"/>
      <c r="C18" s="55">
        <v>5</v>
      </c>
      <c r="D18" s="55"/>
      <c r="E18" s="55">
        <v>7</v>
      </c>
      <c r="F18" s="55"/>
      <c r="G18" s="55">
        <v>0</v>
      </c>
      <c r="H18" s="55"/>
      <c r="I18" s="55">
        <f>SUM(C18:H18)</f>
        <v>12</v>
      </c>
    </row>
    <row r="19" spans="1:9" s="17" customFormat="1" ht="15.75" thickBot="1">
      <c r="A19" s="37" t="s">
        <v>86</v>
      </c>
      <c r="B19" s="37"/>
      <c r="C19" s="59">
        <f>SUM(C14:C18)</f>
        <v>482862</v>
      </c>
      <c r="D19" s="60"/>
      <c r="E19" s="59">
        <f>SUM(E14:E18)</f>
        <v>179800</v>
      </c>
      <c r="F19" s="60"/>
      <c r="G19" s="59">
        <f>SUM(G14:G18)</f>
        <v>167891</v>
      </c>
      <c r="H19" s="60"/>
      <c r="I19" s="59">
        <f>SUM(I14:I18)</f>
        <v>830553</v>
      </c>
    </row>
    <row r="20" spans="1:9" s="17" customFormat="1" ht="15.75" thickTop="1">
      <c r="A20" s="37"/>
      <c r="B20" s="37"/>
      <c r="C20" s="27"/>
      <c r="D20" s="27"/>
      <c r="E20" s="27"/>
      <c r="F20" s="27"/>
      <c r="G20" s="27"/>
      <c r="H20" s="27"/>
      <c r="I20" s="27"/>
    </row>
    <row r="21" spans="1:9" s="17" customFormat="1" ht="15">
      <c r="A21" s="75" t="s">
        <v>87</v>
      </c>
      <c r="B21" s="25"/>
      <c r="C21" s="18"/>
      <c r="D21" s="19"/>
      <c r="E21" s="18"/>
      <c r="F21" s="19"/>
      <c r="G21" s="18"/>
      <c r="H21" s="19"/>
      <c r="I21" s="18"/>
    </row>
    <row r="23" spans="1:9" s="17" customFormat="1" ht="15">
      <c r="A23" s="17" t="s">
        <v>68</v>
      </c>
      <c r="C23" s="18">
        <v>481053</v>
      </c>
      <c r="D23" s="19"/>
      <c r="E23" s="18">
        <v>177900</v>
      </c>
      <c r="F23" s="19"/>
      <c r="G23" s="18">
        <v>106032</v>
      </c>
      <c r="H23" s="19"/>
      <c r="I23" s="18">
        <f>SUM(C23:H23)</f>
        <v>764985</v>
      </c>
    </row>
    <row r="25" spans="1:9" s="17" customFormat="1" ht="15">
      <c r="A25" s="31" t="s">
        <v>29</v>
      </c>
      <c r="B25" s="31"/>
      <c r="C25" s="19">
        <v>0</v>
      </c>
      <c r="D25" s="19"/>
      <c r="E25" s="19">
        <v>0</v>
      </c>
      <c r="F25" s="19"/>
      <c r="G25" s="19">
        <v>54424</v>
      </c>
      <c r="H25" s="19"/>
      <c r="I25" s="19">
        <f>SUM(C25:H25)</f>
        <v>54424</v>
      </c>
    </row>
    <row r="26" spans="1:9" s="17" customFormat="1" ht="15">
      <c r="A26" s="31" t="s">
        <v>54</v>
      </c>
      <c r="B26" s="31"/>
      <c r="C26" s="19">
        <v>0</v>
      </c>
      <c r="D26" s="19"/>
      <c r="E26" s="19">
        <v>0</v>
      </c>
      <c r="F26" s="19"/>
      <c r="G26" s="19">
        <v>-17361</v>
      </c>
      <c r="H26" s="19"/>
      <c r="I26" s="19">
        <f>SUM(C26:H26)</f>
        <v>-17361</v>
      </c>
    </row>
    <row r="27" spans="1:9" s="17" customFormat="1" ht="15">
      <c r="A27" s="31" t="s">
        <v>77</v>
      </c>
      <c r="B27" s="31"/>
      <c r="C27" s="19">
        <v>1752</v>
      </c>
      <c r="D27" s="19"/>
      <c r="E27" s="19">
        <v>1819</v>
      </c>
      <c r="F27" s="19"/>
      <c r="G27" s="19">
        <v>0</v>
      </c>
      <c r="H27" s="19"/>
      <c r="I27" s="19">
        <f>SUM(C27:H27)</f>
        <v>3571</v>
      </c>
    </row>
    <row r="28" spans="3:9" ht="12.75">
      <c r="C28" s="16"/>
      <c r="E28" s="16"/>
      <c r="G28" s="16"/>
      <c r="I28" s="16"/>
    </row>
    <row r="29" spans="1:9" s="17" customFormat="1" ht="15.75" thickBot="1">
      <c r="A29" s="69" t="s">
        <v>88</v>
      </c>
      <c r="C29" s="26">
        <f>SUM(C23:C28)</f>
        <v>482805</v>
      </c>
      <c r="D29" s="27"/>
      <c r="E29" s="26">
        <f>SUM(E23:E28)</f>
        <v>179719</v>
      </c>
      <c r="F29" s="27"/>
      <c r="G29" s="26">
        <f>SUM(G23:G28)</f>
        <v>143095</v>
      </c>
      <c r="H29" s="27"/>
      <c r="I29" s="26">
        <f>SUM(I23:I28)</f>
        <v>805619</v>
      </c>
    </row>
    <row r="30" spans="7:10" ht="13.5" thickTop="1">
      <c r="G30" s="38"/>
      <c r="H30" s="39"/>
      <c r="I30" s="38"/>
      <c r="J30" s="12"/>
    </row>
    <row r="31" spans="7:9" ht="12.75">
      <c r="G31" s="38"/>
      <c r="H31" s="39"/>
      <c r="I31" s="38"/>
    </row>
  </sheetData>
  <printOptions/>
  <pageMargins left="0.39" right="0" top="0.7" bottom="0.72" header="0.5" footer="0.5"/>
  <pageSetup firstPageNumber="3" useFirstPageNumber="1" horizontalDpi="360" verticalDpi="360" orientation="portrait" paperSize="9" scale="95" r:id="rId2"/>
  <headerFooter alignWithMargins="0">
    <oddFooter>&amp;C&amp;"Times New Roman,Regular"&amp;11&amp;P</oddFooter>
  </headerFooter>
  <drawing r:id="rId1"/>
</worksheet>
</file>

<file path=xl/worksheets/sheet5.xml><?xml version="1.0" encoding="utf-8"?>
<worksheet xmlns="http://schemas.openxmlformats.org/spreadsheetml/2006/main" xmlns:r="http://schemas.openxmlformats.org/officeDocument/2006/relationships">
  <dimension ref="A1:E31"/>
  <sheetViews>
    <sheetView view="pageBreakPreview" zoomScale="75" zoomScaleSheetLayoutView="75" workbookViewId="0" topLeftCell="A8">
      <selection activeCell="A15" sqref="A15"/>
    </sheetView>
  </sheetViews>
  <sheetFormatPr defaultColWidth="9.140625" defaultRowHeight="12.75"/>
  <cols>
    <col min="1" max="1" width="1.1484375" style="11" customWidth="1"/>
    <col min="2" max="2" width="43.28125" style="11" customWidth="1"/>
    <col min="3" max="3" width="16.7109375" style="11" customWidth="1"/>
    <col min="4" max="4" width="2.7109375" style="11" customWidth="1"/>
    <col min="5" max="5" width="17.28125" style="12" customWidth="1"/>
    <col min="6" max="8" width="6.7109375" style="11" customWidth="1"/>
    <col min="9" max="9" width="13.28125" style="11" customWidth="1"/>
    <col min="10" max="16384" width="6.7109375" style="11" customWidth="1"/>
  </cols>
  <sheetData>
    <row r="1" spans="1:3" ht="16.5">
      <c r="A1" s="35" t="s">
        <v>0</v>
      </c>
      <c r="C1" s="11" t="s">
        <v>74</v>
      </c>
    </row>
    <row r="3" spans="1:4" ht="16.5">
      <c r="A3" s="35" t="s">
        <v>72</v>
      </c>
      <c r="B3" s="10"/>
      <c r="C3" s="10"/>
      <c r="D3" s="10"/>
    </row>
    <row r="4" spans="1:4" ht="16.5">
      <c r="A4" s="35" t="str">
        <f>+'Changes in equity'!A4</f>
        <v>For The Period Ended 30 September 2004</v>
      </c>
      <c r="B4" s="10"/>
      <c r="C4" s="10"/>
      <c r="D4" s="10"/>
    </row>
    <row r="5" ht="12.75">
      <c r="E5" s="14"/>
    </row>
    <row r="6" spans="3:5" ht="15">
      <c r="C6" s="77" t="s">
        <v>95</v>
      </c>
      <c r="E6" s="88" t="s">
        <v>95</v>
      </c>
    </row>
    <row r="7" spans="3:5" ht="15">
      <c r="C7" s="89" t="s">
        <v>83</v>
      </c>
      <c r="E7" s="90" t="s">
        <v>89</v>
      </c>
    </row>
    <row r="8" spans="3:5" ht="15">
      <c r="C8" s="41" t="s">
        <v>50</v>
      </c>
      <c r="E8" s="22" t="s">
        <v>50</v>
      </c>
    </row>
    <row r="9" spans="3:5" ht="12.75">
      <c r="C9" s="32"/>
      <c r="E9" s="15"/>
    </row>
    <row r="10" spans="1:5" s="17" customFormat="1" ht="15">
      <c r="A10" s="37" t="s">
        <v>63</v>
      </c>
      <c r="C10" s="41">
        <v>53923</v>
      </c>
      <c r="E10" s="22">
        <v>78488</v>
      </c>
    </row>
    <row r="11" spans="3:5" ht="12.75" hidden="1">
      <c r="C11" s="42"/>
      <c r="E11" s="15"/>
    </row>
    <row r="12" spans="3:5" ht="12.75">
      <c r="C12" s="42"/>
      <c r="E12" s="15"/>
    </row>
    <row r="13" spans="1:5" s="17" customFormat="1" ht="15">
      <c r="A13" s="17" t="s">
        <v>73</v>
      </c>
      <c r="C13" s="41">
        <v>-49432</v>
      </c>
      <c r="E13" s="22">
        <v>-23992</v>
      </c>
    </row>
    <row r="14" spans="3:5" ht="12.75">
      <c r="C14" s="42"/>
      <c r="E14" s="15"/>
    </row>
    <row r="15" spans="1:5" s="17" customFormat="1" ht="15">
      <c r="A15" s="17" t="s">
        <v>90</v>
      </c>
      <c r="C15" s="41">
        <v>-83688</v>
      </c>
      <c r="E15" s="22">
        <v>-71338</v>
      </c>
    </row>
    <row r="16" spans="3:5" ht="12.75">
      <c r="C16" s="34"/>
      <c r="E16" s="28"/>
    </row>
    <row r="17" spans="1:5" s="17" customFormat="1" ht="15">
      <c r="A17" s="17" t="s">
        <v>91</v>
      </c>
      <c r="C17" s="41">
        <f>SUM(C10:C15)</f>
        <v>-79197</v>
      </c>
      <c r="E17" s="22">
        <f>SUM(E10:E16)</f>
        <v>-16842</v>
      </c>
    </row>
    <row r="18" spans="3:5" ht="12.75">
      <c r="C18" s="32"/>
      <c r="E18" s="15"/>
    </row>
    <row r="19" spans="1:5" s="17" customFormat="1" ht="15">
      <c r="A19" s="17" t="s">
        <v>65</v>
      </c>
      <c r="C19" s="41">
        <v>183986</v>
      </c>
      <c r="E19" s="22">
        <v>172183</v>
      </c>
    </row>
    <row r="20" spans="3:5" ht="12.75">
      <c r="C20" s="32"/>
      <c r="E20" s="15"/>
    </row>
    <row r="21" spans="1:5" s="17" customFormat="1" ht="15.75" thickBot="1">
      <c r="A21" s="37" t="s">
        <v>92</v>
      </c>
      <c r="C21" s="43">
        <f>SUM(C17:C20)</f>
        <v>104789</v>
      </c>
      <c r="E21" s="24">
        <f>SUM(E17:E20)</f>
        <v>155341</v>
      </c>
    </row>
    <row r="22" spans="3:5" ht="13.5" thickTop="1">
      <c r="C22" s="32"/>
      <c r="E22" s="15"/>
    </row>
    <row r="23" spans="3:5" ht="12.75">
      <c r="C23" s="32"/>
      <c r="E23" s="15"/>
    </row>
    <row r="24" spans="3:5" ht="12.75">
      <c r="C24" s="32"/>
      <c r="E24" s="15"/>
    </row>
    <row r="25" spans="1:5" ht="15">
      <c r="A25" s="17" t="s">
        <v>43</v>
      </c>
      <c r="B25" s="17"/>
      <c r="C25" s="44">
        <v>110974</v>
      </c>
      <c r="E25" s="22">
        <v>162282</v>
      </c>
    </row>
    <row r="26" spans="1:5" ht="15">
      <c r="A26" s="17" t="s">
        <v>44</v>
      </c>
      <c r="B26" s="17"/>
      <c r="C26" s="45">
        <v>815</v>
      </c>
      <c r="E26" s="29">
        <v>1059</v>
      </c>
    </row>
    <row r="27" spans="1:5" ht="15">
      <c r="A27" s="17" t="s">
        <v>70</v>
      </c>
      <c r="B27" s="17"/>
      <c r="C27" s="44">
        <f>SUM(C25:C26)</f>
        <v>111789</v>
      </c>
      <c r="E27" s="36">
        <f>SUM(E25:E26)</f>
        <v>163341</v>
      </c>
    </row>
    <row r="28" spans="1:5" ht="15">
      <c r="A28" s="17" t="s">
        <v>64</v>
      </c>
      <c r="B28" s="17"/>
      <c r="C28" s="44">
        <v>-7000</v>
      </c>
      <c r="E28" s="36">
        <v>-8000</v>
      </c>
    </row>
    <row r="29" spans="1:5" ht="15.75" thickBot="1">
      <c r="A29" s="37" t="s">
        <v>94</v>
      </c>
      <c r="B29" s="17"/>
      <c r="C29" s="46">
        <f>SUM(C27:C28)</f>
        <v>104789</v>
      </c>
      <c r="E29" s="40">
        <f>SUM(E27:E28)</f>
        <v>155341</v>
      </c>
    </row>
    <row r="30" ht="13.5" thickTop="1">
      <c r="E30" s="15"/>
    </row>
    <row r="31" ht="12.75">
      <c r="E31" s="15"/>
    </row>
  </sheetData>
  <printOptions/>
  <pageMargins left="0.64" right="0.36" top="0.68" bottom="0.72" header="0.5" footer="0.5"/>
  <pageSetup firstPageNumber="4" useFirstPageNumber="1" horizontalDpi="360" verticalDpi="360" orientation="portrait" paperSize="9"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Veera</cp:lastModifiedBy>
  <cp:lastPrinted>2004-11-18T00:56:34Z</cp:lastPrinted>
  <dcterms:created xsi:type="dcterms:W3CDTF">1996-10-14T23:33:28Z</dcterms:created>
  <dcterms:modified xsi:type="dcterms:W3CDTF">2003-07-22T02:34:41Z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